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Academic Advising_Undergraduate\PDP Templates\"/>
    </mc:Choice>
  </mc:AlternateContent>
  <bookViews>
    <workbookView xWindow="0" yWindow="0" windowWidth="28800" windowHeight="12300" tabRatio="775"/>
  </bookViews>
  <sheets>
    <sheet name="PDP Course Planning Tool"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Tool'!$A$1:$N$70</definedName>
    <definedName name="Requirement">'PDP Course Planning Tool'!$B$71:$B$83</definedName>
    <definedName name="Requirements" localSheetId="1">#REF!</definedName>
    <definedName name="Requirements">#REF!</definedName>
    <definedName name="Type">'PDP Course Planning Tool'!$C$71:$C$76</definedName>
    <definedName name="Z_1AF295D8_6156_44B0_BDD6_BF963E056357_.wvu.PrintArea" localSheetId="0" hidden="1">'PDP Course Planning Tool'!$A$1:$N$70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M22" i="7" l="1"/>
  <c r="L22" i="7"/>
  <c r="H81" i="5" l="1"/>
  <c r="H54" i="5"/>
  <c r="D54" i="5"/>
  <c r="H42" i="5"/>
  <c r="D42" i="5"/>
  <c r="H69" i="1"/>
  <c r="D68" i="1"/>
  <c r="D69" i="1" s="1"/>
  <c r="D42" i="1"/>
  <c r="N23" i="7" l="1"/>
  <c r="I24" i="7" s="1"/>
  <c r="N21" i="7" l="1"/>
  <c r="I21" i="7" s="1"/>
  <c r="N22" i="7"/>
  <c r="I23" i="7" s="1"/>
  <c r="L61" i="5" l="1"/>
  <c r="H78" i="5"/>
  <c r="D78" i="5"/>
  <c r="H66" i="5"/>
  <c r="D66" i="5"/>
  <c r="L49" i="5"/>
  <c r="L37" i="5"/>
  <c r="H30" i="5"/>
  <c r="D30" i="5"/>
  <c r="L26" i="5"/>
  <c r="D80" i="5" l="1"/>
  <c r="D81" i="5" s="1"/>
  <c r="H82" i="5"/>
  <c r="H80" i="5" s="1"/>
  <c r="H66" i="1"/>
  <c r="D66" i="1"/>
  <c r="H54" i="1"/>
  <c r="D54" i="1"/>
  <c r="L49" i="1"/>
  <c r="H42" i="1"/>
  <c r="H70" i="1" s="1"/>
  <c r="H68" i="1" s="1"/>
  <c r="L37" i="1"/>
  <c r="H30" i="1"/>
  <c r="D30" i="1"/>
  <c r="L26" i="1"/>
  <c r="D72" i="1" l="1"/>
</calcChain>
</file>

<file path=xl/sharedStrings.xml><?xml version="1.0" encoding="utf-8"?>
<sst xmlns="http://schemas.openxmlformats.org/spreadsheetml/2006/main" count="453" uniqueCount="157">
  <si>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</si>
  <si>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</si>
  <si>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</si>
  <si>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</si>
  <si>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</si>
  <si>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</si>
  <si>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</si>
  <si>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</si>
  <si>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</si>
  <si>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</si>
  <si>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</si>
  <si>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</si>
  <si>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</si>
  <si>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</si>
  <si>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</si>
  <si>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</si>
  <si>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</si>
  <si>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</si>
  <si>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</si>
  <si>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</si>
  <si>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Business credits</t>
  </si>
  <si>
    <t>BA 200</t>
  </si>
  <si>
    <t>TO 301</t>
  </si>
  <si>
    <t>TO 313</t>
  </si>
  <si>
    <t>BCOM 350</t>
  </si>
  <si>
    <t>58 Business Credits Required</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</si>
  <si>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</si>
  <si>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</si>
  <si>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</si>
  <si>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</si>
  <si>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</si>
  <si>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</si>
  <si>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</si>
  <si>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</si>
  <si>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</si>
  <si>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</si>
  <si>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</si>
  <si>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</si>
  <si>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</si>
  <si>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Notes</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</si>
  <si>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</si>
  <si>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</si>
  <si>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</si>
  <si>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</si>
  <si>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</si>
  <si>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</si>
  <si>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</si>
  <si>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</si>
  <si>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</si>
  <si>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</si>
  <si>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</si>
  <si>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</si>
  <si>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</si>
  <si>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</si>
  <si>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Admission Requisite</t>
  </si>
  <si>
    <t>U of M Credit</t>
  </si>
  <si>
    <t>A Levels</t>
  </si>
  <si>
    <t>Pre- U of M credit</t>
  </si>
  <si>
    <t>Econ 102</t>
  </si>
  <si>
    <t>HUM</t>
  </si>
  <si>
    <t>S.S.</t>
  </si>
  <si>
    <t>Pre-BBA credits</t>
  </si>
  <si>
    <t xml:space="preserve">Pre-BBA credits toward 120 Minimum   </t>
  </si>
  <si>
    <t>Pre-U of M credit</t>
  </si>
  <si>
    <t>Core Requirements</t>
  </si>
  <si>
    <t>Business Electives: Coursework needed to reach 58 total business credits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</si>
  <si>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</si>
  <si>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</si>
  <si>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</si>
  <si>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</si>
  <si>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</si>
  <si>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</si>
  <si>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</si>
  <si>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</si>
  <si>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</si>
  <si>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</si>
  <si>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</si>
  <si>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</si>
  <si>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</si>
  <si>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</si>
  <si>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</si>
  <si>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</si>
  <si>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</si>
  <si>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</si>
  <si>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</si>
  <si>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</si>
  <si>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</si>
  <si>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</si>
  <si>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</si>
  <si>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</si>
  <si>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</si>
  <si>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</si>
  <si>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</si>
  <si>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</si>
  <si>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</si>
  <si>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</si>
  <si>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</si>
  <si>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</si>
  <si>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</si>
  <si>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</si>
  <si>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</si>
  <si>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</si>
  <si>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</si>
  <si>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</si>
  <si>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</si>
  <si>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</si>
  <si>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</si>
  <si>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</si>
  <si>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</si>
  <si>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</si>
  <si>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</si>
  <si>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</si>
  <si>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</si>
  <si>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</si>
  <si>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</si>
  <si>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r>
      <t xml:space="preserve"> q</t>
    </r>
    <r>
      <rPr>
        <sz val="11"/>
        <color theme="1"/>
        <rFont val="NewsGoth BT"/>
        <family val="2"/>
      </rPr>
      <t xml:space="preserve">Identity </t>
    </r>
    <r>
      <rPr>
        <sz val="6"/>
        <color theme="1"/>
        <rFont val="NewsGoth BT"/>
        <family val="2"/>
      </rPr>
      <t xml:space="preserve">Sophomore Year </t>
    </r>
    <r>
      <rPr>
        <sz val="11"/>
        <color theme="1"/>
        <rFont val="NewsGoth BT"/>
        <family val="2"/>
      </rPr>
      <t xml:space="preserve">  </t>
    </r>
    <r>
      <rPr>
        <sz val="11"/>
        <color theme="1"/>
        <rFont val="Wingdings"/>
        <charset val="2"/>
      </rPr>
      <t>q</t>
    </r>
    <r>
      <rPr>
        <sz val="11"/>
        <color theme="1"/>
        <rFont val="NewsGoth BT"/>
        <family val="2"/>
      </rPr>
      <t xml:space="preserve">Diversity </t>
    </r>
    <r>
      <rPr>
        <sz val="6"/>
        <color theme="1"/>
        <rFont val="NewsGoth BT"/>
        <family val="2"/>
      </rPr>
      <t>Junior Year</t>
    </r>
    <r>
      <rPr>
        <sz val="11"/>
        <color theme="1"/>
        <rFont val="NewsGoth BT"/>
        <family val="2"/>
      </rPr>
      <t xml:space="preserve">  </t>
    </r>
    <r>
      <rPr>
        <sz val="11"/>
        <color theme="1"/>
        <rFont val="Wingdings"/>
        <charset val="2"/>
      </rPr>
      <t>q</t>
    </r>
    <r>
      <rPr>
        <sz val="11"/>
        <color theme="1"/>
        <rFont val="NewsGoth BT"/>
        <family val="2"/>
      </rPr>
      <t xml:space="preserve">Organizations </t>
    </r>
    <r>
      <rPr>
        <sz val="6"/>
        <color theme="1"/>
        <rFont val="NewsGoth BT"/>
        <family val="2"/>
      </rPr>
      <t>Senior Year</t>
    </r>
  </si>
  <si>
    <t>IDO Milestones</t>
  </si>
  <si>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</si>
  <si>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</si>
  <si>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</si>
  <si>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</si>
  <si>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</si>
  <si>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</si>
  <si>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</si>
  <si>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</si>
  <si>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</si>
  <si>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</si>
  <si>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</si>
  <si>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</si>
  <si>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</si>
  <si>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</si>
  <si>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58.0 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</si>
  <si>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</si>
  <si>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</si>
  <si>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</si>
  <si>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</si>
  <si>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</si>
  <si>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</si>
  <si>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</si>
  <si>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</si>
  <si>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</si>
  <si>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</si>
  <si>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</si>
  <si>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</si>
  <si>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58 total business credits
--ECON 102:  this course must be completed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1 - 7.5  credit hours, most will be 3 credit hours) taken Winter of Senior Year.  </t>
    </r>
  </si>
  <si>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this course must be completed by the start of the Fall term Junior year.  Econ 101 and 102 will not satisfy the Social Science Distribution Requirement.
--Capstone Course (variable 1 - 7.5  credit hours, most will be 3 credit hours) taken Winter of Senior Year.</t>
  </si>
  <si>
    <t>BA 102</t>
  </si>
  <si>
    <t>Business Foundations</t>
  </si>
  <si>
    <t>BUS Requirement</t>
  </si>
  <si>
    <t>120.0 Credit Towards Program</t>
  </si>
  <si>
    <t>120 Credits Toward Program (CTP) Required</t>
  </si>
  <si>
    <t>BBA Degree Plan Checklist -Sophomore Start Fall 2018 (Cross-Campus Transfer)</t>
  </si>
  <si>
    <t>Goals/Notes</t>
  </si>
  <si>
    <t>Pre- U-M credit</t>
  </si>
  <si>
    <t>(select year)</t>
  </si>
  <si>
    <t>BBA - Four Year Plan:  Sophomore Start</t>
  </si>
  <si>
    <t>BBA - Five Year Plan: Sophomore 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</si>
</sst>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6"/>
      <color theme="1"/>
      <name val="NewsGoth BT"/>
      <family val="2"/>
    </font>
    <font>
      <sz val="14"/>
      <color theme="0"/>
      <name val="Calibri"/>
      <family val="2"/>
      <scheme val="minor"/>
    </font>
    <font>
      <b/>
      <sz val="10"/>
      <color rgb="FF000000"/>
      <name val="NewsGoth BT"/>
      <family val="2"/>
    </font>
  </fonts>
  <fills count="13">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s>
  <borders count="154">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left/>
      <right style="medium">
        <color indexed="64"/>
      </right>
      <top/>
      <bottom style="medium">
        <color indexed="64"/>
      </bottom>
      <diagonal/>
    </border>
    <border diagonalDown="1">
      <left style="medium">
        <color auto="1"/>
      </left>
      <right/>
      <top style="thin">
        <color auto="1"/>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medium">
        <color auto="1"/>
      </top>
      <bottom style="medium">
        <color auto="1"/>
      </bottom>
      <diagonal/>
    </border>
  </borders>
  <cellStyleXfs count="1">
    <xf numFmtId="0" fontId="0" fillId="0" borderId="0"/>
  </cellStyleXfs>
  <cellXfs count="440">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5" fillId="0" borderId="40" xfId="0" applyFont="1" applyBorder="1" applyAlignment="1" applyProtection="1">
      <alignment horizontal="left" vertical="center"/>
      <protection locked="0"/>
    </xf>
    <xf numFmtId="0" fontId="0" fillId="0" borderId="0" xfId="0" applyProtection="1"/>
    <xf numFmtId="0" fontId="3" fillId="0" borderId="82" xfId="0" applyFont="1" applyBorder="1" applyAlignment="1" applyProtection="1">
      <alignment horizontal="left" vertical="center"/>
      <protection locked="0"/>
    </xf>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4"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6" xfId="0" applyFont="1" applyBorder="1" applyProtection="1">
      <protection locked="0"/>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1" xfId="0" applyNumberFormat="1" applyFont="1" applyBorder="1" applyAlignment="1" applyProtection="1">
      <alignment horizontal="left" vertical="center"/>
      <protection locked="0"/>
    </xf>
    <xf numFmtId="0" fontId="6" fillId="0" borderId="92"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164" fontId="6" fillId="0" borderId="93" xfId="0" applyNumberFormat="1"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0" fontId="6" fillId="0" borderId="97" xfId="0" applyFont="1" applyBorder="1" applyAlignment="1" applyProtection="1">
      <alignment vertical="center"/>
      <protection locked="0"/>
    </xf>
    <xf numFmtId="164" fontId="6" fillId="0" borderId="97" xfId="0" applyNumberFormat="1" applyFont="1" applyBorder="1" applyAlignment="1" applyProtection="1">
      <alignment horizontal="left" vertical="center"/>
      <protection locked="0"/>
    </xf>
    <xf numFmtId="0" fontId="6" fillId="0" borderId="98"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5"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3" xfId="0" applyFont="1" applyFill="1" applyBorder="1" applyAlignment="1" applyProtection="1">
      <alignment horizontal="left" vertical="center"/>
    </xf>
    <xf numFmtId="0" fontId="6" fillId="9" borderId="96" xfId="0" applyFont="1" applyFill="1" applyBorder="1" applyAlignment="1" applyProtection="1">
      <alignment vertical="center"/>
    </xf>
    <xf numFmtId="0" fontId="6" fillId="9" borderId="97"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99" xfId="0" applyFont="1" applyFill="1" applyBorder="1" applyAlignment="1" applyProtection="1">
      <alignment vertical="center"/>
    </xf>
    <xf numFmtId="164" fontId="6" fillId="9" borderId="101" xfId="0" applyNumberFormat="1" applyFont="1" applyFill="1" applyBorder="1" applyAlignment="1" applyProtection="1">
      <alignment horizontal="left" vertical="center"/>
      <protection hidden="1"/>
    </xf>
    <xf numFmtId="0" fontId="6" fillId="9" borderId="102" xfId="0" applyFont="1" applyFill="1" applyBorder="1" applyAlignment="1" applyProtection="1">
      <alignment vertical="center"/>
    </xf>
    <xf numFmtId="164" fontId="6" fillId="9" borderId="93" xfId="0" applyNumberFormat="1" applyFont="1" applyFill="1" applyBorder="1" applyAlignment="1" applyProtection="1">
      <alignment horizontal="left" vertical="center"/>
      <protection hidden="1"/>
    </xf>
    <xf numFmtId="164" fontId="6" fillId="9" borderId="94" xfId="0" applyNumberFormat="1" applyFont="1" applyFill="1" applyBorder="1" applyAlignment="1" applyProtection="1">
      <alignment horizontal="left" vertical="center"/>
      <protection hidden="1"/>
    </xf>
    <xf numFmtId="164" fontId="6" fillId="9" borderId="104" xfId="0" applyNumberFormat="1" applyFont="1" applyFill="1" applyBorder="1" applyAlignment="1" applyProtection="1">
      <alignment horizontal="left" vertical="center"/>
      <protection hidden="1"/>
    </xf>
    <xf numFmtId="0" fontId="6" fillId="9" borderId="106" xfId="0" applyFont="1" applyFill="1" applyBorder="1" applyAlignment="1" applyProtection="1">
      <alignment vertical="center"/>
    </xf>
    <xf numFmtId="0" fontId="6" fillId="9" borderId="107" xfId="0" applyFont="1" applyFill="1" applyBorder="1" applyAlignment="1" applyProtection="1">
      <alignment vertical="center"/>
    </xf>
    <xf numFmtId="0" fontId="6" fillId="9" borderId="95" xfId="0" applyFont="1" applyFill="1" applyBorder="1" applyAlignment="1" applyProtection="1">
      <alignment vertical="center"/>
    </xf>
    <xf numFmtId="0" fontId="6" fillId="9" borderId="108" xfId="0" applyFont="1" applyFill="1" applyBorder="1" applyAlignment="1" applyProtection="1">
      <alignment vertical="center"/>
    </xf>
    <xf numFmtId="0" fontId="6" fillId="9" borderId="109" xfId="0" applyFont="1" applyFill="1" applyBorder="1" applyAlignment="1" applyProtection="1">
      <alignment vertical="center"/>
    </xf>
    <xf numFmtId="0" fontId="6" fillId="9" borderId="106"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3" xfId="0" applyFont="1" applyFill="1" applyBorder="1" applyAlignment="1" applyProtection="1">
      <alignment horizontal="left" vertical="center"/>
    </xf>
    <xf numFmtId="0" fontId="6" fillId="9" borderId="112" xfId="0" applyFont="1" applyFill="1" applyBorder="1" applyAlignment="1" applyProtection="1">
      <alignment horizontal="left" vertical="center"/>
    </xf>
    <xf numFmtId="164" fontId="6" fillId="10" borderId="103"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99" xfId="0" applyFont="1" applyFill="1" applyBorder="1" applyAlignment="1" applyProtection="1">
      <alignment vertical="center"/>
      <protection hidden="1"/>
    </xf>
    <xf numFmtId="0" fontId="6" fillId="9" borderId="100" xfId="0" applyFont="1" applyFill="1" applyBorder="1" applyAlignment="1" applyProtection="1">
      <alignment vertical="center"/>
      <protection hidden="1"/>
    </xf>
    <xf numFmtId="0" fontId="6" fillId="9" borderId="102" xfId="0" applyFont="1" applyFill="1" applyBorder="1" applyAlignment="1" applyProtection="1">
      <alignment vertical="center"/>
      <protection hidden="1"/>
    </xf>
    <xf numFmtId="0" fontId="6" fillId="9" borderId="96"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2" xfId="0" applyFont="1" applyBorder="1" applyAlignment="1" applyProtection="1">
      <alignment vertical="center"/>
    </xf>
    <xf numFmtId="0" fontId="5" fillId="0" borderId="133" xfId="0" applyFont="1" applyBorder="1" applyAlignment="1" applyProtection="1">
      <alignment vertical="center"/>
    </xf>
    <xf numFmtId="0" fontId="5" fillId="0" borderId="134"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2" xfId="0" applyFont="1" applyBorder="1" applyAlignment="1" applyProtection="1">
      <alignment vertical="center"/>
    </xf>
    <xf numFmtId="164" fontId="3" fillId="0" borderId="86" xfId="0" applyNumberFormat="1" applyFont="1" applyBorder="1" applyAlignment="1" applyProtection="1">
      <alignment horizontal="center" vertical="center"/>
      <protection locked="0"/>
    </xf>
    <xf numFmtId="164" fontId="3" fillId="0" borderId="143"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29" xfId="0" applyFont="1" applyBorder="1" applyAlignment="1" applyProtection="1">
      <alignment vertical="center"/>
    </xf>
    <xf numFmtId="0" fontId="5" fillId="0" borderId="105"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4" xfId="0" applyFont="1" applyBorder="1" applyAlignment="1" applyProtection="1">
      <alignment vertical="center"/>
    </xf>
    <xf numFmtId="0" fontId="5" fillId="0" borderId="145" xfId="0" applyFont="1" applyBorder="1" applyAlignment="1" applyProtection="1">
      <alignment horizontal="left" vertical="center"/>
    </xf>
    <xf numFmtId="0" fontId="5" fillId="0" borderId="10" xfId="0" applyFont="1" applyBorder="1" applyAlignment="1" applyProtection="1">
      <alignment vertical="center"/>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0" fontId="16" fillId="0" borderId="0" xfId="0" applyFont="1" applyAlignment="1" applyProtection="1">
      <alignment horizontal="left" vertical="center" wrapText="1"/>
    </xf>
    <xf numFmtId="0" fontId="6" fillId="0" borderId="95" xfId="0" applyFont="1" applyBorder="1" applyAlignment="1" applyProtection="1">
      <alignment vertical="center"/>
      <protection locked="0"/>
    </xf>
    <xf numFmtId="0" fontId="6" fillId="0" borderId="9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1"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22" fillId="9" borderId="124" xfId="0" applyFont="1" applyFill="1" applyBorder="1" applyAlignment="1">
      <alignment horizontal="left" vertical="center"/>
    </xf>
    <xf numFmtId="0" fontId="22" fillId="9" borderId="121" xfId="0" applyFont="1" applyFill="1" applyBorder="1" applyAlignment="1">
      <alignment horizontal="left" vertical="center"/>
    </xf>
    <xf numFmtId="0" fontId="22" fillId="9" borderId="147" xfId="0" applyFont="1" applyFill="1" applyBorder="1" applyAlignment="1" applyProtection="1">
      <alignment horizontal="left" vertical="center"/>
    </xf>
    <xf numFmtId="0" fontId="0" fillId="9" borderId="147"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5" xfId="0" applyFont="1" applyBorder="1" applyAlignment="1" applyProtection="1">
      <alignment horizontal="left" vertical="center"/>
      <protection locked="0"/>
    </xf>
    <xf numFmtId="0" fontId="6" fillId="2" borderId="148"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6" fillId="0" borderId="105"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1"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0" xfId="0" applyFont="1" applyFill="1" applyBorder="1" applyAlignment="1" applyProtection="1">
      <alignment horizontal="left" vertical="center" wrapText="1"/>
    </xf>
    <xf numFmtId="164" fontId="6" fillId="10" borderId="100" xfId="0" applyNumberFormat="1" applyFont="1" applyFill="1" applyBorder="1" applyAlignment="1" applyProtection="1">
      <alignment horizontal="left" vertical="center"/>
      <protection locked="0"/>
    </xf>
    <xf numFmtId="164" fontId="6" fillId="10" borderId="90"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14" fillId="2" borderId="137" xfId="0" applyFont="1" applyFill="1" applyBorder="1" applyAlignment="1" applyProtection="1">
      <alignment vertical="center"/>
    </xf>
    <xf numFmtId="0" fontId="14" fillId="2" borderId="136" xfId="0" applyFont="1" applyFill="1" applyBorder="1" applyAlignment="1" applyProtection="1">
      <alignment vertical="center"/>
    </xf>
    <xf numFmtId="0" fontId="16" fillId="2" borderId="136" xfId="0" applyFont="1" applyFill="1" applyBorder="1" applyAlignment="1" applyProtection="1">
      <alignment vertical="center"/>
    </xf>
    <xf numFmtId="0" fontId="14" fillId="2" borderId="135" xfId="0" applyFont="1" applyFill="1" applyBorder="1" applyAlignment="1" applyProtection="1">
      <alignment vertical="center"/>
    </xf>
    <xf numFmtId="0" fontId="0" fillId="0" borderId="68" xfId="0" applyFill="1" applyBorder="1" applyAlignment="1" applyProtection="1">
      <alignment horizontal="left" vertical="center"/>
    </xf>
    <xf numFmtId="0" fontId="14" fillId="0" borderId="0" xfId="0" applyFont="1" applyFill="1" applyBorder="1" applyAlignment="1" applyProtection="1">
      <alignment vertical="center" textRotation="90"/>
    </xf>
    <xf numFmtId="0" fontId="16" fillId="0" borderId="0" xfId="0" applyFont="1" applyFill="1" applyBorder="1" applyAlignment="1" applyProtection="1">
      <alignment horizontal="left" vertical="center" wrapText="1"/>
    </xf>
    <xf numFmtId="0" fontId="6" fillId="0" borderId="148" xfId="0" applyFont="1" applyBorder="1" applyAlignment="1" applyProtection="1">
      <alignment horizontal="left" vertical="center"/>
      <protection locked="0"/>
    </xf>
    <xf numFmtId="0" fontId="16" fillId="0" borderId="149" xfId="0" applyFont="1" applyFill="1" applyBorder="1" applyAlignment="1" applyProtection="1">
      <alignment horizontal="left" vertical="center" wrapText="1"/>
    </xf>
    <xf numFmtId="0" fontId="14" fillId="2" borderId="136" xfId="0" applyFont="1" applyFill="1" applyBorder="1" applyAlignment="1" applyProtection="1">
      <alignment horizontal="center" vertical="center"/>
    </xf>
    <xf numFmtId="0" fontId="14" fillId="2" borderId="137" xfId="0" applyFont="1" applyFill="1" applyBorder="1" applyAlignment="1" applyProtection="1">
      <alignment horizontal="center" vertical="center"/>
    </xf>
    <xf numFmtId="0" fontId="0" fillId="0" borderId="130" xfId="0" applyBorder="1" applyAlignment="1" applyProtection="1">
      <alignment vertical="center"/>
    </xf>
    <xf numFmtId="0" fontId="6" fillId="9" borderId="150" xfId="0" applyFont="1" applyFill="1" applyBorder="1" applyAlignment="1" applyProtection="1">
      <alignment vertical="center"/>
    </xf>
    <xf numFmtId="0" fontId="6" fillId="9" borderId="14" xfId="0" applyFont="1" applyFill="1" applyBorder="1" applyAlignment="1" applyProtection="1">
      <alignment vertical="center"/>
      <protection hidden="1"/>
    </xf>
    <xf numFmtId="0" fontId="6" fillId="9" borderId="69" xfId="0" applyFont="1" applyFill="1" applyBorder="1" applyAlignment="1" applyProtection="1">
      <alignment horizontal="left" vertical="center"/>
      <protection hidden="1"/>
    </xf>
    <xf numFmtId="0" fontId="0" fillId="0" borderId="152" xfId="0" applyBorder="1" applyAlignment="1" applyProtection="1">
      <alignment vertical="center"/>
    </xf>
    <xf numFmtId="0" fontId="0" fillId="0" borderId="122" xfId="0" applyBorder="1" applyAlignment="1" applyProtection="1">
      <alignment horizontal="left" vertical="top" wrapText="1"/>
    </xf>
    <xf numFmtId="0" fontId="0" fillId="0" borderId="0" xfId="0" applyBorder="1" applyAlignment="1" applyProtection="1">
      <alignment horizontal="left" vertical="top" wrapText="1"/>
    </xf>
    <xf numFmtId="0" fontId="8" fillId="0" borderId="0" xfId="0" applyFont="1" applyAlignment="1" applyProtection="1">
      <alignment horizontal="center" vertical="center"/>
    </xf>
    <xf numFmtId="0" fontId="5" fillId="0" borderId="31" xfId="0" applyFont="1" applyBorder="1" applyAlignment="1" applyProtection="1">
      <alignment horizontal="left" vertical="center"/>
      <protection locked="0"/>
    </xf>
    <xf numFmtId="0" fontId="24" fillId="12" borderId="86" xfId="0" applyFont="1" applyFill="1" applyBorder="1" applyProtection="1">
      <protection locked="0"/>
    </xf>
    <xf numFmtId="0" fontId="0" fillId="0" borderId="0" xfId="0" applyProtection="1">
      <protection locked="0"/>
    </xf>
    <xf numFmtId="0" fontId="5" fillId="2" borderId="1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141" xfId="0" applyFont="1" applyFill="1" applyBorder="1" applyAlignment="1" applyProtection="1">
      <alignment horizontal="center" vertical="center"/>
    </xf>
    <xf numFmtId="0" fontId="5" fillId="2" borderId="137"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0" fontId="5" fillId="2" borderId="85" xfId="0" applyFont="1" applyFill="1" applyBorder="1" applyAlignment="1" applyProtection="1">
      <alignment horizontal="right" vertical="center"/>
    </xf>
    <xf numFmtId="0" fontId="5" fillId="2" borderId="2"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44" xfId="0" applyFont="1" applyFill="1" applyBorder="1" applyAlignment="1" applyProtection="1">
      <alignment horizontal="right" vertical="center"/>
    </xf>
    <xf numFmtId="0" fontId="5" fillId="2" borderId="153" xfId="0" applyFont="1" applyFill="1" applyBorder="1" applyAlignment="1" applyProtection="1">
      <alignment horizontal="right" vertical="center"/>
    </xf>
    <xf numFmtId="0" fontId="0" fillId="0" borderId="0" xfId="0" applyAlignment="1" applyProtection="1">
      <alignment horizontal="center"/>
      <protection hidden="1"/>
    </xf>
    <xf numFmtId="0" fontId="5" fillId="2" borderId="70" xfId="0" applyFont="1" applyFill="1" applyBorder="1" applyAlignment="1" applyProtection="1">
      <alignment horizontal="left" vertical="center"/>
      <protection locked="0"/>
    </xf>
    <xf numFmtId="0" fontId="5" fillId="2" borderId="136" xfId="0" applyFont="1" applyFill="1" applyBorder="1" applyAlignment="1" applyProtection="1">
      <alignment horizontal="left" vertical="center"/>
      <protection locked="0"/>
    </xf>
    <xf numFmtId="0" fontId="0" fillId="0" borderId="0" xfId="0" applyFont="1" applyProtection="1">
      <protection locked="0"/>
    </xf>
    <xf numFmtId="0" fontId="5" fillId="2" borderId="135" xfId="0" applyFont="1" applyFill="1" applyBorder="1" applyAlignment="1" applyProtection="1">
      <alignment horizontal="right" vertical="center"/>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5" fillId="3" borderId="118" xfId="0" applyFont="1" applyFill="1" applyBorder="1" applyAlignment="1" applyProtection="1">
      <alignment horizontal="center" vertical="center" textRotation="90"/>
    </xf>
    <xf numFmtId="0" fontId="5" fillId="3" borderId="119" xfId="0" applyFont="1" applyFill="1" applyBorder="1" applyAlignment="1" applyProtection="1">
      <alignment horizontal="center" vertical="center" textRotation="90"/>
    </xf>
    <xf numFmtId="0" fontId="5" fillId="3" borderId="120"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7" xfId="0" applyFont="1" applyFill="1" applyBorder="1" applyAlignment="1" applyProtection="1">
      <alignment horizontal="center" vertical="center" textRotation="90"/>
    </xf>
    <xf numFmtId="0" fontId="5" fillId="3" borderId="8"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2" borderId="20"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0" fillId="0" borderId="115" xfId="0" applyBorder="1" applyAlignment="1" applyProtection="1">
      <alignment horizontal="left" vertical="top" wrapText="1"/>
    </xf>
    <xf numFmtId="0" fontId="0" fillId="0" borderId="121" xfId="0" applyBorder="1" applyAlignment="1" applyProtection="1">
      <alignment horizontal="left" vertical="top" wrapText="1"/>
    </xf>
    <xf numFmtId="0" fontId="0" fillId="0" borderId="124" xfId="0" applyBorder="1" applyAlignment="1" applyProtection="1">
      <alignment horizontal="left" vertical="top" wrapText="1"/>
    </xf>
    <xf numFmtId="0" fontId="0" fillId="0" borderId="122"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123"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26" xfId="0" applyBorder="1" applyAlignment="1" applyProtection="1">
      <alignment horizontal="left" vertical="top" wrapText="1"/>
    </xf>
    <xf numFmtId="0" fontId="5" fillId="2" borderId="2"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3" borderId="87" xfId="0" applyFont="1" applyFill="1" applyBorder="1" applyAlignment="1" applyProtection="1">
      <alignment horizontal="center" vertical="center" textRotation="90" wrapText="1"/>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8" fillId="0" borderId="0" xfId="0" applyFont="1" applyAlignment="1" applyProtection="1">
      <alignment horizontal="center" vertical="center"/>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6" fillId="0" borderId="93"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5" xfId="0" applyFont="1" applyBorder="1" applyAlignment="1" applyProtection="1">
      <alignment horizontal="left" vertical="center" wrapText="1"/>
    </xf>
    <xf numFmtId="0" fontId="6" fillId="0" borderId="121"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12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2" xfId="0" applyFont="1" applyBorder="1" applyAlignment="1" applyProtection="1">
      <alignment horizontal="left" vertical="center"/>
      <protection locked="0"/>
    </xf>
    <xf numFmtId="0" fontId="14" fillId="11" borderId="118" xfId="0" applyFont="1" applyFill="1" applyBorder="1" applyAlignment="1" applyProtection="1">
      <alignment horizontal="center" vertical="center" textRotation="90"/>
    </xf>
    <xf numFmtId="0" fontId="14" fillId="11" borderId="119" xfId="0" applyFont="1" applyFill="1" applyBorder="1" applyAlignment="1" applyProtection="1">
      <alignment horizontal="center" vertical="center" textRotation="90"/>
    </xf>
    <xf numFmtId="0" fontId="14" fillId="11" borderId="120" xfId="0" applyFont="1" applyFill="1" applyBorder="1" applyAlignment="1" applyProtection="1">
      <alignment horizontal="center" vertical="center" textRotation="9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14" fillId="7" borderId="118" xfId="0" applyFont="1" applyFill="1" applyBorder="1" applyAlignment="1" applyProtection="1">
      <alignment horizontal="center" vertical="center" textRotation="90"/>
    </xf>
    <xf numFmtId="0" fontId="14" fillId="7" borderId="119" xfId="0" applyFont="1" applyFill="1" applyBorder="1" applyAlignment="1" applyProtection="1">
      <alignment horizontal="center" vertical="center" textRotation="90"/>
    </xf>
    <xf numFmtId="0" fontId="14" fillId="7" borderId="120" xfId="0" applyFont="1" applyFill="1" applyBorder="1" applyAlignment="1" applyProtection="1">
      <alignment horizontal="center" vertical="center" textRotation="90"/>
    </xf>
    <xf numFmtId="0" fontId="6" fillId="7" borderId="136" xfId="0" applyFont="1" applyFill="1" applyBorder="1" applyAlignment="1" applyProtection="1">
      <alignment horizontal="center" vertical="center"/>
    </xf>
    <xf numFmtId="0" fontId="6" fillId="7" borderId="137" xfId="0" applyFont="1" applyFill="1" applyBorder="1" applyAlignment="1" applyProtection="1">
      <alignment horizontal="center" vertical="center"/>
    </xf>
    <xf numFmtId="0" fontId="6" fillId="0" borderId="123" xfId="0" applyFont="1" applyBorder="1" applyAlignment="1" applyProtection="1">
      <alignment horizontal="left" vertical="center"/>
      <protection locked="0"/>
    </xf>
    <xf numFmtId="0" fontId="6" fillId="0" borderId="146" xfId="0" applyFont="1" applyBorder="1" applyAlignment="1" applyProtection="1">
      <alignment horizontal="left" vertical="center"/>
      <protection locked="0"/>
    </xf>
    <xf numFmtId="0" fontId="6" fillId="0" borderId="114"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4" xfId="0" applyNumberFormat="1" applyFont="1" applyBorder="1" applyAlignment="1" applyProtection="1">
      <alignment horizontal="left" vertical="center"/>
      <protection locked="0"/>
    </xf>
    <xf numFmtId="164" fontId="6" fillId="0" borderId="116" xfId="0" applyNumberFormat="1" applyFont="1" applyBorder="1" applyAlignment="1" applyProtection="1">
      <alignment horizontal="left" vertical="center"/>
      <protection locked="0"/>
    </xf>
    <xf numFmtId="0" fontId="6" fillId="0" borderId="127" xfId="0" applyFont="1" applyBorder="1" applyAlignment="1" applyProtection="1">
      <alignment horizontal="left" vertical="center"/>
      <protection locked="0"/>
    </xf>
    <xf numFmtId="0" fontId="6" fillId="0" borderId="128" xfId="0" applyFont="1" applyBorder="1" applyAlignment="1" applyProtection="1">
      <alignment horizontal="left" vertical="center"/>
      <protection locked="0"/>
    </xf>
    <xf numFmtId="0" fontId="25" fillId="7" borderId="118" xfId="0" applyFont="1" applyFill="1" applyBorder="1" applyAlignment="1" applyProtection="1">
      <alignment horizontal="center" vertical="center" textRotation="90"/>
    </xf>
    <xf numFmtId="0" fontId="25" fillId="7" borderId="119" xfId="0" applyFont="1" applyFill="1" applyBorder="1" applyAlignment="1" applyProtection="1">
      <alignment horizontal="center" vertical="center" textRotation="90"/>
    </xf>
    <xf numFmtId="0" fontId="25" fillId="7" borderId="120" xfId="0" applyFont="1" applyFill="1" applyBorder="1" applyAlignment="1" applyProtection="1">
      <alignment horizontal="center" vertical="center" textRotation="90"/>
    </xf>
    <xf numFmtId="0" fontId="14" fillId="7" borderId="26" xfId="0" applyFont="1" applyFill="1" applyBorder="1" applyAlignment="1" applyProtection="1">
      <alignment horizontal="center" vertical="center" textRotation="90"/>
    </xf>
    <xf numFmtId="0" fontId="14" fillId="7" borderId="43" xfId="0" applyFont="1" applyFill="1" applyBorder="1" applyAlignment="1" applyProtection="1">
      <alignment horizontal="center" vertical="center" textRotation="90"/>
    </xf>
    <xf numFmtId="0" fontId="14" fillId="7" borderId="44" xfId="0" applyFont="1" applyFill="1" applyBorder="1" applyAlignment="1" applyProtection="1">
      <alignment horizontal="center" vertical="center" textRotation="90"/>
    </xf>
    <xf numFmtId="0" fontId="0" fillId="0" borderId="147" xfId="0" applyBorder="1" applyAlignment="1" applyProtection="1">
      <alignment horizontal="center" vertical="center"/>
    </xf>
    <xf numFmtId="0" fontId="0" fillId="0" borderId="151" xfId="0" applyBorder="1" applyAlignment="1" applyProtection="1">
      <alignment horizontal="center" vertical="center"/>
    </xf>
    <xf numFmtId="0" fontId="6" fillId="0" borderId="117"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0"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90"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0" fontId="2" fillId="3" borderId="118" xfId="0" applyFont="1" applyFill="1" applyBorder="1" applyAlignment="1" applyProtection="1">
      <alignment horizontal="center" vertical="center" textRotation="90"/>
    </xf>
    <xf numFmtId="0" fontId="2" fillId="3" borderId="119" xfId="0" applyFont="1" applyFill="1" applyBorder="1" applyAlignment="1" applyProtection="1">
      <alignment horizontal="center" vertical="center" textRotation="90"/>
    </xf>
    <xf numFmtId="0" fontId="2" fillId="3" borderId="120"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3" fillId="0" borderId="138"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39" xfId="0" applyFont="1" applyBorder="1" applyAlignment="1" applyProtection="1">
      <alignment horizontal="left" vertical="center" wrapText="1"/>
      <protection locked="0"/>
    </xf>
    <xf numFmtId="0" fontId="3" fillId="0" borderId="14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5" fillId="3" borderId="131" xfId="0" applyFont="1" applyFill="1" applyBorder="1" applyAlignment="1" applyProtection="1">
      <alignment horizontal="center" vertical="center" textRotation="90"/>
    </xf>
    <xf numFmtId="0" fontId="5" fillId="2" borderId="135" xfId="0" applyFont="1" applyFill="1" applyBorder="1" applyAlignment="1" applyProtection="1">
      <alignment horizontal="center" vertical="center"/>
    </xf>
    <xf numFmtId="0" fontId="5" fillId="2" borderId="136" xfId="0" applyFont="1" applyFill="1" applyBorder="1" applyAlignment="1" applyProtection="1">
      <alignment horizontal="center" vertical="center"/>
    </xf>
  </cellXfs>
  <cellStyles count="1">
    <cellStyle name="Normal" xfId="0" builtinId="0"/>
  </cellStyles>
  <dxfs count="136">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105858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105858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64"/>
  <sheetViews>
    <sheetView showGridLines="0" tabSelected="1" view="pageLayout" topLeftCell="A22" zoomScaleNormal="120" zoomScaleSheetLayoutView="80" workbookViewId="0">
      <selection activeCell="C14" sqref="C14"/>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7" width="9.140625" style="24" hidden="1" customWidth="1"/>
    <col min="18" max="114" width="0" style="24" hidden="1" customWidth="1"/>
    <col min="115" max="16384" width="9.140625" style="24" hidden="1"/>
  </cols>
  <sheetData>
    <row r="1" spans="1:14" ht="30.75" customHeight="1">
      <c r="A1" s="345" t="s">
        <v>155</v>
      </c>
      <c r="B1" s="345"/>
      <c r="C1" s="345"/>
      <c r="D1" s="345"/>
      <c r="E1" s="345"/>
      <c r="F1" s="345"/>
      <c r="G1" s="345"/>
      <c r="H1" s="345"/>
      <c r="I1" s="345"/>
      <c r="J1" s="345"/>
      <c r="K1" s="345"/>
      <c r="L1" s="345"/>
      <c r="M1" s="345"/>
      <c r="N1" s="273"/>
    </row>
    <row r="2" spans="1:14" ht="4.5" customHeight="1">
      <c r="A2" s="106"/>
      <c r="B2" s="106"/>
      <c r="C2" s="106"/>
      <c r="D2" s="106"/>
      <c r="E2" s="106"/>
      <c r="F2" s="106"/>
      <c r="G2" s="106"/>
      <c r="H2" s="106"/>
      <c r="I2" s="106"/>
      <c r="J2" s="106"/>
      <c r="K2" s="106"/>
      <c r="L2" s="106"/>
      <c r="M2" s="106"/>
      <c r="N2" s="150"/>
    </row>
    <row r="3" spans="1:14" ht="18.75" customHeight="1">
      <c r="A3" s="355" t="s">
        <v>36</v>
      </c>
      <c r="B3" s="356"/>
      <c r="C3" s="357"/>
      <c r="D3" s="324" t="s">
        <v>144</v>
      </c>
      <c r="E3" s="325"/>
      <c r="F3" s="325"/>
      <c r="G3" s="325"/>
      <c r="H3" s="325"/>
      <c r="I3" s="325"/>
      <c r="J3" s="325"/>
      <c r="K3" s="325"/>
      <c r="L3" s="325"/>
      <c r="M3" s="326"/>
      <c r="N3" s="271"/>
    </row>
    <row r="4" spans="1:14" ht="18.75" customHeight="1">
      <c r="A4" s="358" t="s">
        <v>33</v>
      </c>
      <c r="B4" s="359"/>
      <c r="C4" s="360"/>
      <c r="D4" s="327"/>
      <c r="E4" s="328"/>
      <c r="F4" s="328"/>
      <c r="G4" s="328"/>
      <c r="H4" s="328"/>
      <c r="I4" s="328"/>
      <c r="J4" s="328"/>
      <c r="K4" s="328"/>
      <c r="L4" s="328"/>
      <c r="M4" s="329"/>
      <c r="N4" s="271"/>
    </row>
    <row r="5" spans="1:14" ht="18.75" customHeight="1">
      <c r="A5" s="358" t="s">
        <v>35</v>
      </c>
      <c r="B5" s="359"/>
      <c r="C5" s="360"/>
      <c r="D5" s="327"/>
      <c r="E5" s="328"/>
      <c r="F5" s="328"/>
      <c r="G5" s="328"/>
      <c r="H5" s="328"/>
      <c r="I5" s="328"/>
      <c r="J5" s="328"/>
      <c r="K5" s="328"/>
      <c r="L5" s="328"/>
      <c r="M5" s="329"/>
      <c r="N5" s="271"/>
    </row>
    <row r="6" spans="1:14" ht="18.75" customHeight="1">
      <c r="A6" s="358" t="s">
        <v>34</v>
      </c>
      <c r="B6" s="359"/>
      <c r="C6" s="360"/>
      <c r="D6" s="327"/>
      <c r="E6" s="328"/>
      <c r="F6" s="328"/>
      <c r="G6" s="328"/>
      <c r="H6" s="328"/>
      <c r="I6" s="328"/>
      <c r="J6" s="328"/>
      <c r="K6" s="328"/>
      <c r="L6" s="328"/>
      <c r="M6" s="329"/>
      <c r="N6" s="271"/>
    </row>
    <row r="7" spans="1:14" ht="18.75" customHeight="1">
      <c r="A7" s="29"/>
      <c r="B7" s="151"/>
      <c r="C7" s="30"/>
      <c r="D7" s="327"/>
      <c r="E7" s="328"/>
      <c r="F7" s="328"/>
      <c r="G7" s="328"/>
      <c r="H7" s="328"/>
      <c r="I7" s="328"/>
      <c r="J7" s="328"/>
      <c r="K7" s="328"/>
      <c r="L7" s="328"/>
      <c r="M7" s="329"/>
      <c r="N7" s="271"/>
    </row>
    <row r="8" spans="1:14" ht="18.75" customHeight="1">
      <c r="A8" s="31"/>
      <c r="B8" s="41"/>
      <c r="C8" s="32"/>
      <c r="D8" s="327"/>
      <c r="E8" s="328"/>
      <c r="F8" s="328"/>
      <c r="G8" s="328"/>
      <c r="H8" s="328"/>
      <c r="I8" s="328"/>
      <c r="J8" s="328"/>
      <c r="K8" s="328"/>
      <c r="L8" s="328"/>
      <c r="M8" s="329"/>
      <c r="N8" s="271"/>
    </row>
    <row r="9" spans="1:14" ht="18.75" customHeight="1">
      <c r="A9" s="31"/>
      <c r="B9" s="41"/>
      <c r="C9" s="32"/>
      <c r="D9" s="327"/>
      <c r="E9" s="328"/>
      <c r="F9" s="328"/>
      <c r="G9" s="328"/>
      <c r="H9" s="328"/>
      <c r="I9" s="328"/>
      <c r="J9" s="328"/>
      <c r="K9" s="328"/>
      <c r="L9" s="328"/>
      <c r="M9" s="329"/>
      <c r="N9" s="271"/>
    </row>
    <row r="10" spans="1:14" ht="53.25" customHeight="1">
      <c r="A10" s="33"/>
      <c r="B10" s="34"/>
      <c r="C10" s="35"/>
      <c r="D10" s="330"/>
      <c r="E10" s="331"/>
      <c r="F10" s="331"/>
      <c r="G10" s="331"/>
      <c r="H10" s="331"/>
      <c r="I10" s="331"/>
      <c r="J10" s="331"/>
      <c r="K10" s="331"/>
      <c r="L10" s="331"/>
      <c r="M10" s="332"/>
      <c r="N10" s="271"/>
    </row>
    <row r="11" spans="1:14" ht="9.75" customHeight="1" thickBot="1">
      <c r="A11" s="40"/>
      <c r="B11" s="41"/>
      <c r="C11" s="41"/>
      <c r="D11" s="272"/>
      <c r="E11" s="272"/>
      <c r="F11" s="272"/>
      <c r="G11" s="272"/>
      <c r="H11" s="272"/>
      <c r="I11" s="272"/>
      <c r="J11" s="272"/>
      <c r="K11" s="272"/>
      <c r="L11" s="272"/>
      <c r="M11" s="272"/>
      <c r="N11" s="272"/>
    </row>
    <row r="12" spans="1:14" ht="21" customHeight="1">
      <c r="A12" s="296" t="s">
        <v>153</v>
      </c>
      <c r="B12" s="42" t="s">
        <v>0</v>
      </c>
      <c r="C12" s="43" t="s">
        <v>42</v>
      </c>
      <c r="D12" s="44" t="s">
        <v>4</v>
      </c>
      <c r="E12" s="22"/>
      <c r="F12" s="42" t="s">
        <v>0</v>
      </c>
      <c r="G12" s="43" t="s">
        <v>42</v>
      </c>
      <c r="H12" s="44" t="s">
        <v>4</v>
      </c>
      <c r="I12" s="45"/>
      <c r="J12" s="42" t="s">
        <v>0</v>
      </c>
      <c r="K12" s="43" t="s">
        <v>42</v>
      </c>
      <c r="L12" s="44" t="s">
        <v>4</v>
      </c>
      <c r="M12" s="342" t="s">
        <v>63</v>
      </c>
    </row>
    <row r="13" spans="1:14" ht="21" customHeight="1">
      <c r="A13" s="297"/>
      <c r="B13" s="2"/>
      <c r="C13" s="3"/>
      <c r="D13" s="4"/>
      <c r="E13" s="23"/>
      <c r="F13" s="2"/>
      <c r="G13" s="3"/>
      <c r="H13" s="4"/>
      <c r="I13" s="46"/>
      <c r="J13" s="2"/>
      <c r="K13" s="3"/>
      <c r="L13" s="4"/>
      <c r="M13" s="343"/>
    </row>
    <row r="14" spans="1:14" ht="21" customHeight="1">
      <c r="A14" s="297"/>
      <c r="B14" s="2"/>
      <c r="C14" s="3"/>
      <c r="D14" s="4"/>
      <c r="E14" s="23"/>
      <c r="F14" s="2"/>
      <c r="G14" s="3"/>
      <c r="H14" s="4"/>
      <c r="I14" s="46"/>
      <c r="J14" s="2"/>
      <c r="K14" s="3"/>
      <c r="L14" s="4"/>
      <c r="M14" s="343"/>
    </row>
    <row r="15" spans="1:14" ht="21" customHeight="1">
      <c r="A15" s="297"/>
      <c r="B15" s="2"/>
      <c r="C15" s="3"/>
      <c r="D15" s="4"/>
      <c r="E15" s="46"/>
      <c r="F15" s="2"/>
      <c r="G15" s="3"/>
      <c r="H15" s="4"/>
      <c r="I15" s="46"/>
      <c r="J15" s="2"/>
      <c r="K15" s="3"/>
      <c r="L15" s="4"/>
      <c r="M15" s="343"/>
    </row>
    <row r="16" spans="1:14" ht="21" customHeight="1">
      <c r="A16" s="297"/>
      <c r="B16" s="2"/>
      <c r="C16" s="3"/>
      <c r="D16" s="4"/>
      <c r="E16" s="46"/>
      <c r="F16" s="2"/>
      <c r="G16" s="3"/>
      <c r="H16" s="4"/>
      <c r="I16" s="46"/>
      <c r="J16" s="2"/>
      <c r="K16" s="3"/>
      <c r="L16" s="4"/>
      <c r="M16" s="343"/>
    </row>
    <row r="17" spans="1:14" ht="21" customHeight="1">
      <c r="A17" s="297"/>
      <c r="B17" s="2"/>
      <c r="C17" s="3"/>
      <c r="D17" s="4"/>
      <c r="E17" s="46"/>
      <c r="F17" s="2"/>
      <c r="G17" s="3"/>
      <c r="H17" s="4"/>
      <c r="I17" s="46"/>
      <c r="J17" s="2"/>
      <c r="K17" s="3"/>
      <c r="L17" s="4"/>
      <c r="M17" s="343"/>
    </row>
    <row r="18" spans="1:14" ht="21" customHeight="1">
      <c r="A18" s="297"/>
      <c r="B18" s="2"/>
      <c r="C18" s="3"/>
      <c r="D18" s="4"/>
      <c r="E18" s="46"/>
      <c r="F18" s="2"/>
      <c r="G18" s="3"/>
      <c r="H18" s="4"/>
      <c r="I18" s="46"/>
      <c r="J18" s="2"/>
      <c r="K18" s="3"/>
      <c r="L18" s="4"/>
      <c r="M18" s="343"/>
    </row>
    <row r="19" spans="1:14" ht="21" customHeight="1" thickBot="1">
      <c r="A19" s="298"/>
      <c r="B19" s="18"/>
      <c r="C19" s="28"/>
      <c r="D19" s="19"/>
      <c r="E19" s="47"/>
      <c r="F19" s="18"/>
      <c r="G19" s="28"/>
      <c r="H19" s="19"/>
      <c r="I19" s="47"/>
      <c r="J19" s="18"/>
      <c r="K19" s="28"/>
      <c r="L19" s="19"/>
      <c r="M19" s="344"/>
    </row>
    <row r="20" spans="1:14" ht="11.25" customHeight="1" thickBot="1">
      <c r="A20" s="48"/>
      <c r="B20" s="49"/>
      <c r="C20" s="49"/>
      <c r="D20" s="50"/>
      <c r="E20" s="50"/>
      <c r="F20" s="50"/>
      <c r="G20" s="50"/>
      <c r="H20" s="50"/>
      <c r="I20" s="50"/>
      <c r="J20" s="50"/>
      <c r="K20" s="50"/>
      <c r="L20" s="50"/>
      <c r="M20" s="50"/>
      <c r="N20" s="50"/>
    </row>
    <row r="21" spans="1:14" ht="21" customHeight="1" thickBot="1">
      <c r="A21" s="348" t="s">
        <v>139</v>
      </c>
      <c r="B21" s="283" t="s">
        <v>7</v>
      </c>
      <c r="C21" s="290" t="s">
        <v>154</v>
      </c>
      <c r="D21" s="279"/>
      <c r="E21" s="51"/>
      <c r="F21" s="283" t="s">
        <v>8</v>
      </c>
      <c r="G21" s="290" t="s">
        <v>154</v>
      </c>
      <c r="H21" s="280"/>
      <c r="I21" s="52"/>
      <c r="J21" s="284" t="s">
        <v>9</v>
      </c>
      <c r="K21" s="290" t="s">
        <v>154</v>
      </c>
      <c r="L21" s="280"/>
      <c r="M21" s="351" t="s">
        <v>139</v>
      </c>
    </row>
    <row r="22" spans="1:14" ht="21" customHeight="1">
      <c r="A22" s="349"/>
      <c r="B22" s="42" t="s">
        <v>0</v>
      </c>
      <c r="C22" s="43" t="s">
        <v>5</v>
      </c>
      <c r="D22" s="44" t="s">
        <v>4</v>
      </c>
      <c r="E22" s="53"/>
      <c r="F22" s="54" t="s">
        <v>0</v>
      </c>
      <c r="G22" s="43" t="s">
        <v>5</v>
      </c>
      <c r="H22" s="55" t="s">
        <v>4</v>
      </c>
      <c r="I22" s="56"/>
      <c r="J22" s="57" t="s">
        <v>0</v>
      </c>
      <c r="K22" s="58" t="s">
        <v>5</v>
      </c>
      <c r="L22" s="59" t="s">
        <v>4</v>
      </c>
      <c r="M22" s="352"/>
    </row>
    <row r="23" spans="1:14" ht="21" customHeight="1">
      <c r="A23" s="349"/>
      <c r="B23" s="274"/>
      <c r="C23" s="104"/>
      <c r="D23" s="4"/>
      <c r="E23" s="53"/>
      <c r="F23" s="26"/>
      <c r="G23" s="104"/>
      <c r="H23" s="10"/>
      <c r="I23" s="56"/>
      <c r="J23" s="2"/>
      <c r="K23" s="104"/>
      <c r="L23" s="5"/>
      <c r="M23" s="352"/>
    </row>
    <row r="24" spans="1:14" ht="21" customHeight="1">
      <c r="A24" s="349"/>
      <c r="B24" s="2"/>
      <c r="C24" s="104"/>
      <c r="D24" s="4"/>
      <c r="E24" s="53"/>
      <c r="F24" s="26"/>
      <c r="G24" s="104"/>
      <c r="H24" s="10"/>
      <c r="I24" s="56"/>
      <c r="J24" s="2"/>
      <c r="K24" s="104"/>
      <c r="L24" s="5"/>
      <c r="M24" s="352"/>
    </row>
    <row r="25" spans="1:14" ht="21" customHeight="1" thickBot="1">
      <c r="A25" s="349"/>
      <c r="B25" s="2"/>
      <c r="C25" s="104"/>
      <c r="D25" s="4"/>
      <c r="E25" s="53"/>
      <c r="F25" s="9"/>
      <c r="G25" s="104"/>
      <c r="H25" s="10"/>
      <c r="I25" s="56"/>
      <c r="J25" s="2"/>
      <c r="K25" s="104"/>
      <c r="L25" s="12"/>
      <c r="M25" s="352"/>
    </row>
    <row r="26" spans="1:14" ht="21" customHeight="1" thickBot="1">
      <c r="A26" s="349"/>
      <c r="B26" s="2"/>
      <c r="C26" s="104"/>
      <c r="D26" s="4"/>
      <c r="E26" s="53"/>
      <c r="F26" s="9"/>
      <c r="G26" s="104"/>
      <c r="H26" s="10"/>
      <c r="I26" s="56"/>
      <c r="J26" s="299" t="s">
        <v>10</v>
      </c>
      <c r="K26" s="300"/>
      <c r="L26" s="60">
        <f>SUM(L23:L24)</f>
        <v>0</v>
      </c>
      <c r="M26" s="352"/>
    </row>
    <row r="27" spans="1:14" ht="21" customHeight="1" thickBot="1">
      <c r="A27" s="349"/>
      <c r="B27" s="2"/>
      <c r="C27" s="104"/>
      <c r="D27" s="4"/>
      <c r="E27" s="53"/>
      <c r="F27" s="9"/>
      <c r="G27" s="104"/>
      <c r="H27" s="10"/>
      <c r="I27" s="61"/>
      <c r="J27" s="333" t="s">
        <v>152</v>
      </c>
      <c r="K27" s="334"/>
      <c r="L27" s="335"/>
      <c r="M27" s="353"/>
    </row>
    <row r="28" spans="1:14" ht="21" customHeight="1">
      <c r="A28" s="349"/>
      <c r="B28" s="2"/>
      <c r="C28" s="104"/>
      <c r="D28" s="4"/>
      <c r="E28" s="53"/>
      <c r="F28" s="9"/>
      <c r="G28" s="104"/>
      <c r="H28" s="4"/>
      <c r="I28" s="61"/>
      <c r="J28" s="361"/>
      <c r="K28" s="362"/>
      <c r="L28" s="363"/>
      <c r="M28" s="353"/>
    </row>
    <row r="29" spans="1:14" ht="21" customHeight="1" thickBot="1">
      <c r="A29" s="349"/>
      <c r="B29" s="2"/>
      <c r="C29" s="104"/>
      <c r="D29" s="6"/>
      <c r="E29" s="53"/>
      <c r="F29" s="9"/>
      <c r="G29" s="104"/>
      <c r="H29" s="11"/>
      <c r="I29" s="61"/>
      <c r="J29" s="361"/>
      <c r="K29" s="362"/>
      <c r="L29" s="363"/>
      <c r="M29" s="353"/>
    </row>
    <row r="30" spans="1:14" ht="21" customHeight="1" thickBot="1">
      <c r="A30" s="350"/>
      <c r="B30" s="294" t="s">
        <v>10</v>
      </c>
      <c r="C30" s="303"/>
      <c r="D30" s="8">
        <f>SUM(D22:D29)</f>
        <v>0</v>
      </c>
      <c r="E30" s="62"/>
      <c r="F30" s="294" t="s">
        <v>10</v>
      </c>
      <c r="G30" s="295"/>
      <c r="H30" s="1">
        <f>SUM(H22:H29)</f>
        <v>0</v>
      </c>
      <c r="I30" s="63"/>
      <c r="J30" s="364"/>
      <c r="K30" s="365"/>
      <c r="L30" s="366"/>
      <c r="M30" s="354"/>
    </row>
    <row r="31" spans="1:14" ht="11.25" customHeight="1" thickBot="1">
      <c r="A31" s="64"/>
      <c r="B31" s="64"/>
      <c r="C31" s="64"/>
      <c r="D31" s="64"/>
      <c r="E31" s="64"/>
      <c r="F31" s="64"/>
      <c r="G31" s="65"/>
      <c r="H31" s="66"/>
      <c r="I31" s="67"/>
      <c r="J31" s="68"/>
      <c r="K31" s="68"/>
      <c r="L31" s="68"/>
      <c r="M31" s="89"/>
      <c r="N31" s="39"/>
    </row>
    <row r="32" spans="1:14" ht="21" customHeight="1" thickBot="1">
      <c r="A32" s="315" t="s">
        <v>29</v>
      </c>
      <c r="B32" s="283" t="s">
        <v>7</v>
      </c>
      <c r="C32" s="290" t="s">
        <v>154</v>
      </c>
      <c r="D32" s="279"/>
      <c r="E32" s="69"/>
      <c r="F32" s="283" t="s">
        <v>8</v>
      </c>
      <c r="G32" s="290" t="s">
        <v>154</v>
      </c>
      <c r="H32" s="278"/>
      <c r="I32" s="69"/>
      <c r="J32" s="285" t="s">
        <v>9</v>
      </c>
      <c r="K32" s="291" t="s">
        <v>154</v>
      </c>
      <c r="L32" s="278"/>
      <c r="M32" s="321" t="s">
        <v>29</v>
      </c>
    </row>
    <row r="33" spans="1:14" ht="21" customHeight="1">
      <c r="A33" s="368"/>
      <c r="B33" s="70" t="s">
        <v>0</v>
      </c>
      <c r="C33" s="71" t="s">
        <v>5</v>
      </c>
      <c r="D33" s="72" t="s">
        <v>4</v>
      </c>
      <c r="E33" s="73"/>
      <c r="F33" s="54" t="s">
        <v>0</v>
      </c>
      <c r="G33" s="43" t="s">
        <v>5</v>
      </c>
      <c r="H33" s="44" t="s">
        <v>4</v>
      </c>
      <c r="I33" s="73"/>
      <c r="J33" s="74" t="s">
        <v>0</v>
      </c>
      <c r="K33" s="75" t="s">
        <v>5</v>
      </c>
      <c r="L33" s="76" t="s">
        <v>4</v>
      </c>
      <c r="M33" s="322"/>
    </row>
    <row r="34" spans="1:14" ht="21" customHeight="1">
      <c r="A34" s="368"/>
      <c r="B34" s="13" t="s">
        <v>146</v>
      </c>
      <c r="C34" s="275" t="s">
        <v>148</v>
      </c>
      <c r="D34" s="14">
        <v>1</v>
      </c>
      <c r="E34" s="77"/>
      <c r="F34" s="2" t="s">
        <v>3</v>
      </c>
      <c r="G34" s="104" t="s">
        <v>46</v>
      </c>
      <c r="H34" s="5">
        <v>3</v>
      </c>
      <c r="I34" s="77"/>
      <c r="J34" s="13"/>
      <c r="K34" s="105"/>
      <c r="L34" s="14"/>
      <c r="M34" s="322"/>
    </row>
    <row r="35" spans="1:14" ht="21" customHeight="1">
      <c r="A35" s="368"/>
      <c r="B35" s="13" t="s">
        <v>1</v>
      </c>
      <c r="C35" s="105" t="s">
        <v>46</v>
      </c>
      <c r="D35" s="14">
        <v>3</v>
      </c>
      <c r="E35" s="77"/>
      <c r="F35" s="9" t="s">
        <v>52</v>
      </c>
      <c r="G35" s="104" t="s">
        <v>46</v>
      </c>
      <c r="H35" s="10">
        <v>1.5</v>
      </c>
      <c r="I35" s="77"/>
      <c r="J35" s="13"/>
      <c r="K35" s="105"/>
      <c r="L35" s="14"/>
      <c r="M35" s="322"/>
    </row>
    <row r="36" spans="1:14" ht="21" customHeight="1" thickBot="1">
      <c r="A36" s="368"/>
      <c r="B36" s="13" t="s">
        <v>21</v>
      </c>
      <c r="C36" s="105" t="s">
        <v>46</v>
      </c>
      <c r="D36" s="14">
        <v>3</v>
      </c>
      <c r="E36" s="77"/>
      <c r="F36" s="2" t="s">
        <v>26</v>
      </c>
      <c r="G36" s="104" t="s">
        <v>46</v>
      </c>
      <c r="H36" s="5">
        <v>1.5</v>
      </c>
      <c r="I36" s="77"/>
      <c r="J36" s="13"/>
      <c r="K36" s="105"/>
      <c r="L36" s="17"/>
      <c r="M36" s="322"/>
    </row>
    <row r="37" spans="1:14" ht="21" customHeight="1" thickBot="1">
      <c r="A37" s="368"/>
      <c r="B37" s="13" t="s">
        <v>22</v>
      </c>
      <c r="C37" s="105" t="s">
        <v>46</v>
      </c>
      <c r="D37" s="14">
        <v>4</v>
      </c>
      <c r="E37" s="77"/>
      <c r="F37" s="2"/>
      <c r="G37" s="104"/>
      <c r="H37" s="5"/>
      <c r="I37" s="77"/>
      <c r="J37" s="301" t="s">
        <v>10</v>
      </c>
      <c r="K37" s="302"/>
      <c r="L37" s="60">
        <f>SUM(L34:L36)</f>
        <v>0</v>
      </c>
      <c r="M37" s="322"/>
    </row>
    <row r="38" spans="1:14" ht="21" customHeight="1" thickBot="1">
      <c r="A38" s="368"/>
      <c r="B38" s="13"/>
      <c r="C38" s="105"/>
      <c r="D38" s="14"/>
      <c r="E38" s="77"/>
      <c r="F38" s="2"/>
      <c r="G38" s="104"/>
      <c r="H38" s="5"/>
      <c r="I38" s="77"/>
      <c r="J38" s="333" t="s">
        <v>152</v>
      </c>
      <c r="K38" s="334"/>
      <c r="L38" s="335"/>
      <c r="M38" s="322"/>
    </row>
    <row r="39" spans="1:14" ht="21" customHeight="1">
      <c r="A39" s="368"/>
      <c r="B39" s="13"/>
      <c r="C39" s="105"/>
      <c r="D39" s="14"/>
      <c r="E39" s="77"/>
      <c r="F39" s="2"/>
      <c r="G39" s="104"/>
      <c r="H39" s="5"/>
      <c r="I39" s="77"/>
      <c r="J39" s="336"/>
      <c r="K39" s="337"/>
      <c r="L39" s="338"/>
      <c r="M39" s="322"/>
    </row>
    <row r="40" spans="1:14" ht="21" customHeight="1">
      <c r="A40" s="368"/>
      <c r="B40" s="13"/>
      <c r="C40" s="105"/>
      <c r="D40" s="15"/>
      <c r="E40" s="77"/>
      <c r="F40" s="2"/>
      <c r="G40" s="104"/>
      <c r="H40" s="4"/>
      <c r="I40" s="77"/>
      <c r="J40" s="336"/>
      <c r="K40" s="337"/>
      <c r="L40" s="338"/>
      <c r="M40" s="322"/>
    </row>
    <row r="41" spans="1:14" ht="21" customHeight="1" thickBot="1">
      <c r="A41" s="368"/>
      <c r="B41" s="13"/>
      <c r="C41" s="105"/>
      <c r="D41" s="16"/>
      <c r="E41" s="78"/>
      <c r="F41" s="2"/>
      <c r="G41" s="104"/>
      <c r="H41" s="6"/>
      <c r="I41" s="78"/>
      <c r="J41" s="336"/>
      <c r="K41" s="337"/>
      <c r="L41" s="338"/>
      <c r="M41" s="322"/>
    </row>
    <row r="42" spans="1:14" ht="21" customHeight="1" thickBot="1">
      <c r="A42" s="369"/>
      <c r="B42" s="304" t="s">
        <v>10</v>
      </c>
      <c r="C42" s="305"/>
      <c r="D42" s="1">
        <f>SUM(D34:D41)</f>
        <v>11</v>
      </c>
      <c r="E42" s="79"/>
      <c r="F42" s="294" t="s">
        <v>10</v>
      </c>
      <c r="G42" s="295"/>
      <c r="H42" s="7">
        <f>SUM(H34:H41)</f>
        <v>6</v>
      </c>
      <c r="I42" s="79"/>
      <c r="J42" s="339"/>
      <c r="K42" s="340"/>
      <c r="L42" s="341"/>
      <c r="M42" s="323"/>
    </row>
    <row r="43" spans="1:14" ht="11.25" customHeight="1" thickBot="1">
      <c r="A43" s="64"/>
      <c r="B43" s="64"/>
      <c r="C43" s="66"/>
      <c r="D43" s="66"/>
      <c r="E43" s="66"/>
      <c r="F43" s="64"/>
      <c r="G43" s="80"/>
      <c r="H43" s="81"/>
      <c r="I43" s="67"/>
      <c r="J43" s="64"/>
      <c r="K43" s="82"/>
      <c r="L43" s="82"/>
      <c r="M43" s="82"/>
      <c r="N43" s="39"/>
    </row>
    <row r="44" spans="1:14" ht="21" customHeight="1" thickBot="1">
      <c r="A44" s="367" t="s">
        <v>30</v>
      </c>
      <c r="B44" s="285" t="s">
        <v>7</v>
      </c>
      <c r="C44" s="290" t="s">
        <v>154</v>
      </c>
      <c r="D44" s="278"/>
      <c r="E44" s="69"/>
      <c r="F44" s="288" t="s">
        <v>8</v>
      </c>
      <c r="G44" s="290" t="s">
        <v>154</v>
      </c>
      <c r="H44" s="278"/>
      <c r="I44" s="69"/>
      <c r="J44" s="285" t="s">
        <v>9</v>
      </c>
      <c r="K44" s="291" t="s">
        <v>154</v>
      </c>
      <c r="L44" s="278"/>
      <c r="M44" s="321" t="s">
        <v>30</v>
      </c>
    </row>
    <row r="45" spans="1:14" ht="21" customHeight="1">
      <c r="A45" s="368"/>
      <c r="B45" s="54" t="s">
        <v>0</v>
      </c>
      <c r="C45" s="43" t="s">
        <v>5</v>
      </c>
      <c r="D45" s="72" t="s">
        <v>4</v>
      </c>
      <c r="E45" s="73"/>
      <c r="F45" s="54" t="s">
        <v>0</v>
      </c>
      <c r="G45" s="43" t="s">
        <v>5</v>
      </c>
      <c r="H45" s="72" t="s">
        <v>4</v>
      </c>
      <c r="I45" s="73"/>
      <c r="J45" s="74" t="s">
        <v>0</v>
      </c>
      <c r="K45" s="75" t="s">
        <v>5</v>
      </c>
      <c r="L45" s="76" t="s">
        <v>4</v>
      </c>
      <c r="M45" s="322"/>
    </row>
    <row r="46" spans="1:14" ht="21" customHeight="1">
      <c r="A46" s="368"/>
      <c r="B46" s="9" t="s">
        <v>24</v>
      </c>
      <c r="C46" s="104" t="s">
        <v>46</v>
      </c>
      <c r="D46" s="14">
        <v>1.5</v>
      </c>
      <c r="E46" s="77"/>
      <c r="F46" s="9"/>
      <c r="G46" s="104"/>
      <c r="H46" s="14"/>
      <c r="I46" s="77"/>
      <c r="J46" s="13"/>
      <c r="K46" s="105"/>
      <c r="L46" s="14"/>
      <c r="M46" s="322"/>
    </row>
    <row r="47" spans="1:14" ht="21" customHeight="1">
      <c r="A47" s="368"/>
      <c r="B47" s="9" t="s">
        <v>27</v>
      </c>
      <c r="C47" s="104" t="s">
        <v>46</v>
      </c>
      <c r="D47" s="14">
        <v>3</v>
      </c>
      <c r="E47" s="77"/>
      <c r="F47" s="9"/>
      <c r="G47" s="104"/>
      <c r="H47" s="14"/>
      <c r="I47" s="77"/>
      <c r="J47" s="13"/>
      <c r="K47" s="105"/>
      <c r="L47" s="14"/>
      <c r="M47" s="322"/>
    </row>
    <row r="48" spans="1:14" ht="21" customHeight="1" thickBot="1">
      <c r="A48" s="368"/>
      <c r="B48" s="9" t="s">
        <v>2</v>
      </c>
      <c r="C48" s="104" t="s">
        <v>46</v>
      </c>
      <c r="D48" s="14">
        <v>3</v>
      </c>
      <c r="E48" s="77"/>
      <c r="F48" s="9"/>
      <c r="G48" s="104"/>
      <c r="H48" s="14"/>
      <c r="I48" s="77"/>
      <c r="J48" s="13"/>
      <c r="K48" s="105"/>
      <c r="L48" s="17"/>
      <c r="M48" s="322"/>
    </row>
    <row r="49" spans="1:14" ht="21" customHeight="1" thickBot="1">
      <c r="A49" s="368"/>
      <c r="B49" s="9" t="s">
        <v>23</v>
      </c>
      <c r="C49" s="104" t="s">
        <v>46</v>
      </c>
      <c r="D49" s="14">
        <v>3</v>
      </c>
      <c r="E49" s="77"/>
      <c r="F49" s="9"/>
      <c r="G49" s="104"/>
      <c r="H49" s="14"/>
      <c r="I49" s="77"/>
      <c r="J49" s="301" t="s">
        <v>10</v>
      </c>
      <c r="K49" s="302"/>
      <c r="L49" s="60">
        <f>SUM(L46:L48)</f>
        <v>0</v>
      </c>
      <c r="M49" s="322"/>
    </row>
    <row r="50" spans="1:14" ht="21" customHeight="1" thickBot="1">
      <c r="A50" s="368"/>
      <c r="B50" s="9"/>
      <c r="C50" s="104"/>
      <c r="D50" s="14"/>
      <c r="E50" s="77"/>
      <c r="F50" s="9"/>
      <c r="G50" s="104"/>
      <c r="H50" s="14"/>
      <c r="I50" s="77"/>
      <c r="J50" s="333" t="s">
        <v>152</v>
      </c>
      <c r="K50" s="334"/>
      <c r="L50" s="335"/>
      <c r="M50" s="322"/>
    </row>
    <row r="51" spans="1:14" ht="21" customHeight="1">
      <c r="A51" s="368"/>
      <c r="B51" s="9"/>
      <c r="C51" s="104"/>
      <c r="D51" s="14"/>
      <c r="E51" s="77"/>
      <c r="F51" s="9"/>
      <c r="G51" s="104"/>
      <c r="H51" s="14"/>
      <c r="I51" s="77"/>
      <c r="J51" s="336"/>
      <c r="K51" s="337"/>
      <c r="L51" s="338"/>
      <c r="M51" s="322"/>
    </row>
    <row r="52" spans="1:14" ht="21" customHeight="1">
      <c r="A52" s="368"/>
      <c r="B52" s="9"/>
      <c r="C52" s="104"/>
      <c r="D52" s="15"/>
      <c r="E52" s="77"/>
      <c r="F52" s="9"/>
      <c r="G52" s="104"/>
      <c r="H52" s="15"/>
      <c r="I52" s="77"/>
      <c r="J52" s="336"/>
      <c r="K52" s="337"/>
      <c r="L52" s="338"/>
      <c r="M52" s="322"/>
    </row>
    <row r="53" spans="1:14" ht="21" customHeight="1" thickBot="1">
      <c r="A53" s="368"/>
      <c r="B53" s="9"/>
      <c r="C53" s="104"/>
      <c r="D53" s="16"/>
      <c r="E53" s="78"/>
      <c r="F53" s="9"/>
      <c r="G53" s="104"/>
      <c r="H53" s="16"/>
      <c r="I53" s="77"/>
      <c r="J53" s="336"/>
      <c r="K53" s="337"/>
      <c r="L53" s="338"/>
      <c r="M53" s="322"/>
    </row>
    <row r="54" spans="1:14" ht="21" customHeight="1" thickBot="1">
      <c r="A54" s="317"/>
      <c r="B54" s="294" t="s">
        <v>10</v>
      </c>
      <c r="C54" s="295"/>
      <c r="D54" s="1">
        <f>SUM(D46:D53)</f>
        <v>10.5</v>
      </c>
      <c r="E54" s="79"/>
      <c r="F54" s="294" t="s">
        <v>10</v>
      </c>
      <c r="G54" s="295"/>
      <c r="H54" s="1">
        <f>SUM(H46:H53)</f>
        <v>0</v>
      </c>
      <c r="I54" s="83"/>
      <c r="J54" s="339"/>
      <c r="K54" s="340"/>
      <c r="L54" s="341"/>
      <c r="M54" s="323"/>
    </row>
    <row r="55" spans="1:14" ht="11.25" customHeight="1" thickBot="1">
      <c r="A55" s="68"/>
      <c r="B55" s="68"/>
      <c r="C55" s="68"/>
      <c r="D55" s="68"/>
      <c r="E55" s="68"/>
      <c r="F55" s="68"/>
      <c r="G55" s="62"/>
      <c r="H55" s="62"/>
      <c r="I55" s="62"/>
      <c r="J55" s="64"/>
      <c r="K55" s="82"/>
      <c r="L55" s="82"/>
      <c r="M55" s="82"/>
      <c r="N55" s="39"/>
    </row>
    <row r="56" spans="1:14" ht="21" customHeight="1" thickBot="1">
      <c r="A56" s="315" t="s">
        <v>31</v>
      </c>
      <c r="B56" s="286" t="s">
        <v>32</v>
      </c>
      <c r="C56" s="290" t="s">
        <v>154</v>
      </c>
      <c r="D56" s="277"/>
      <c r="E56" s="69"/>
      <c r="F56" s="287" t="s">
        <v>8</v>
      </c>
      <c r="G56" s="290" t="s">
        <v>154</v>
      </c>
      <c r="H56" s="278"/>
      <c r="I56" s="69"/>
      <c r="J56" s="318" t="s">
        <v>39</v>
      </c>
      <c r="K56" s="319"/>
      <c r="L56" s="320"/>
      <c r="M56" s="321" t="s">
        <v>31</v>
      </c>
    </row>
    <row r="57" spans="1:14" ht="21" customHeight="1">
      <c r="A57" s="316"/>
      <c r="B57" s="57" t="s">
        <v>0</v>
      </c>
      <c r="C57" s="84" t="s">
        <v>5</v>
      </c>
      <c r="D57" s="55" t="s">
        <v>4</v>
      </c>
      <c r="E57" s="73"/>
      <c r="F57" s="85" t="s">
        <v>0</v>
      </c>
      <c r="G57" s="84" t="s">
        <v>5</v>
      </c>
      <c r="H57" s="72" t="s">
        <v>4</v>
      </c>
      <c r="I57" s="73"/>
      <c r="J57" s="306"/>
      <c r="K57" s="307"/>
      <c r="L57" s="308"/>
      <c r="M57" s="322"/>
    </row>
    <row r="58" spans="1:14" ht="21" customHeight="1">
      <c r="A58" s="316"/>
      <c r="B58" s="2" t="s">
        <v>17</v>
      </c>
      <c r="C58" s="104" t="s">
        <v>46</v>
      </c>
      <c r="D58" s="5">
        <v>3</v>
      </c>
      <c r="E58" s="77"/>
      <c r="F58" s="9" t="s">
        <v>28</v>
      </c>
      <c r="G58" s="104" t="s">
        <v>53</v>
      </c>
      <c r="H58" s="14">
        <v>3</v>
      </c>
      <c r="I58" s="86"/>
      <c r="J58" s="309"/>
      <c r="K58" s="310"/>
      <c r="L58" s="311"/>
      <c r="M58" s="322"/>
    </row>
    <row r="59" spans="1:14" ht="21" customHeight="1">
      <c r="A59" s="316"/>
      <c r="B59" s="2"/>
      <c r="C59" s="104"/>
      <c r="D59" s="5"/>
      <c r="E59" s="77"/>
      <c r="F59" s="9"/>
      <c r="G59" s="104"/>
      <c r="H59" s="14"/>
      <c r="I59" s="86"/>
      <c r="J59" s="309"/>
      <c r="K59" s="310"/>
      <c r="L59" s="311"/>
      <c r="M59" s="322"/>
    </row>
    <row r="60" spans="1:14" ht="21" customHeight="1">
      <c r="A60" s="316"/>
      <c r="B60" s="2"/>
      <c r="C60" s="104"/>
      <c r="D60" s="5"/>
      <c r="E60" s="77"/>
      <c r="F60" s="9"/>
      <c r="G60" s="104"/>
      <c r="H60" s="14"/>
      <c r="I60" s="86"/>
      <c r="J60" s="309"/>
      <c r="K60" s="310"/>
      <c r="L60" s="311"/>
      <c r="M60" s="322"/>
    </row>
    <row r="61" spans="1:14" ht="21" customHeight="1">
      <c r="A61" s="316"/>
      <c r="B61" s="2"/>
      <c r="C61" s="104"/>
      <c r="D61" s="5"/>
      <c r="E61" s="77"/>
      <c r="F61" s="9"/>
      <c r="G61" s="104"/>
      <c r="H61" s="14"/>
      <c r="I61" s="86"/>
      <c r="J61" s="309"/>
      <c r="K61" s="310"/>
      <c r="L61" s="311"/>
      <c r="M61" s="322"/>
    </row>
    <row r="62" spans="1:14" ht="21" customHeight="1">
      <c r="A62" s="316"/>
      <c r="B62" s="2"/>
      <c r="C62" s="104"/>
      <c r="D62" s="5"/>
      <c r="E62" s="77"/>
      <c r="F62" s="9"/>
      <c r="G62" s="104"/>
      <c r="H62" s="14"/>
      <c r="I62" s="86"/>
      <c r="J62" s="309"/>
      <c r="K62" s="310"/>
      <c r="L62" s="311"/>
      <c r="M62" s="322"/>
    </row>
    <row r="63" spans="1:14" ht="18.75">
      <c r="A63" s="316"/>
      <c r="B63" s="2"/>
      <c r="C63" s="104"/>
      <c r="D63" s="5"/>
      <c r="E63" s="77"/>
      <c r="F63" s="9"/>
      <c r="G63" s="104"/>
      <c r="H63" s="14"/>
      <c r="I63" s="86"/>
      <c r="J63" s="309"/>
      <c r="K63" s="310"/>
      <c r="L63" s="311"/>
      <c r="M63" s="322"/>
    </row>
    <row r="64" spans="1:14" ht="18.75">
      <c r="A64" s="316"/>
      <c r="B64" s="2"/>
      <c r="C64" s="104"/>
      <c r="D64" s="4"/>
      <c r="E64" s="77"/>
      <c r="F64" s="9"/>
      <c r="G64" s="104"/>
      <c r="H64" s="15"/>
      <c r="I64" s="86"/>
      <c r="J64" s="309"/>
      <c r="K64" s="310"/>
      <c r="L64" s="311"/>
      <c r="M64" s="322"/>
    </row>
    <row r="65" spans="1:14" ht="19.5" thickBot="1">
      <c r="A65" s="316"/>
      <c r="B65" s="2"/>
      <c r="C65" s="104"/>
      <c r="D65" s="11"/>
      <c r="E65" s="78"/>
      <c r="F65" s="9"/>
      <c r="G65" s="104"/>
      <c r="H65" s="16"/>
      <c r="I65" s="87"/>
      <c r="J65" s="309"/>
      <c r="K65" s="310"/>
      <c r="L65" s="311"/>
      <c r="M65" s="322"/>
    </row>
    <row r="66" spans="1:14" ht="19.5" thickBot="1">
      <c r="A66" s="317"/>
      <c r="B66" s="294" t="s">
        <v>10</v>
      </c>
      <c r="C66" s="295"/>
      <c r="D66" s="1">
        <f>SUM(D58:D65)</f>
        <v>3</v>
      </c>
      <c r="E66" s="79"/>
      <c r="F66" s="294" t="s">
        <v>10</v>
      </c>
      <c r="G66" s="295"/>
      <c r="H66" s="1">
        <f>SUM(H58:H65)</f>
        <v>3</v>
      </c>
      <c r="I66" s="63"/>
      <c r="J66" s="312"/>
      <c r="K66" s="313"/>
      <c r="L66" s="314"/>
      <c r="M66" s="323"/>
    </row>
    <row r="67" spans="1:14" ht="10.5" customHeight="1" thickBot="1">
      <c r="A67" s="88"/>
      <c r="B67" s="89"/>
      <c r="C67" s="90"/>
      <c r="D67" s="20"/>
      <c r="E67" s="91"/>
      <c r="F67" s="89"/>
      <c r="G67" s="90"/>
      <c r="H67" s="20"/>
      <c r="I67" s="91"/>
      <c r="J67" s="92"/>
      <c r="K67" s="92"/>
      <c r="L67" s="92"/>
      <c r="M67" s="92"/>
      <c r="N67" s="93"/>
    </row>
    <row r="68" spans="1:14" ht="19.5" thickBot="1">
      <c r="A68" s="94"/>
      <c r="B68" s="27"/>
      <c r="C68" s="95" t="s">
        <v>61</v>
      </c>
      <c r="D68" s="21">
        <f>SUM(D13:D19,H13:H19,L13:L19,D23:D29,H23:H29,L23:L25)</f>
        <v>0</v>
      </c>
      <c r="E68" s="80"/>
      <c r="F68" s="64"/>
      <c r="G68" s="95" t="s">
        <v>40</v>
      </c>
      <c r="H68" s="213">
        <f>H70-H69</f>
        <v>0</v>
      </c>
      <c r="I68" s="80"/>
      <c r="J68" s="96" t="s">
        <v>41</v>
      </c>
      <c r="L68" s="64"/>
      <c r="M68" s="64"/>
      <c r="N68" s="97"/>
    </row>
    <row r="69" spans="1:14" ht="19.5" customHeight="1" thickBot="1">
      <c r="A69" s="64"/>
      <c r="B69" s="346" t="s">
        <v>62</v>
      </c>
      <c r="C69" s="347"/>
      <c r="D69" s="213">
        <f>IF(D68&gt;45, 45, D68)</f>
        <v>0</v>
      </c>
      <c r="E69" s="99"/>
      <c r="F69" s="64"/>
      <c r="G69" s="100" t="s">
        <v>20</v>
      </c>
      <c r="H69" s="101">
        <f>SUMIF(C23:C29,"BUS*",D23:D29)+SUMIF(G23:G29,"BUS*",H23:H29)+SUMIF(K23:K25,"BUS*",L23:L25)+SUMIF(C34:C41,"BUS*",D34:D41)+SUMIF(G34:G41,"BUS*",H34:H41)+SUMIF(K34:K36,"BUS*",L34:L36)+SUMIF(C46:C53,"BUS*",D46:D53)+SUMIF(G46:G53,"BUS*",H46:H53)+SUMIF(K46:K48,"BUS*",L46:L48)+SUMIF(C58:C65,"BUS*",D58:D65)+SUMIF(G58:G65,"BUS*",H58:H65)</f>
        <v>33.5</v>
      </c>
      <c r="I69" s="80"/>
      <c r="J69" s="64" t="s">
        <v>25</v>
      </c>
      <c r="K69" s="64"/>
      <c r="L69" s="64"/>
      <c r="M69" s="64"/>
      <c r="N69" s="102"/>
    </row>
    <row r="70" spans="1:14" ht="19.5" thickBot="1">
      <c r="A70" s="64"/>
      <c r="B70" s="99"/>
      <c r="C70" s="99"/>
      <c r="D70" s="103"/>
      <c r="E70" s="99"/>
      <c r="F70" s="99"/>
      <c r="G70" s="100" t="s">
        <v>16</v>
      </c>
      <c r="H70" s="101">
        <f>SUM(D42,H42,L37,D54,H54,H66,D66,D69,L49)</f>
        <v>33.5</v>
      </c>
      <c r="I70" s="80"/>
      <c r="J70" s="64" t="s">
        <v>150</v>
      </c>
      <c r="K70" s="27"/>
      <c r="L70" s="27"/>
      <c r="M70" s="27"/>
      <c r="N70" s="102"/>
    </row>
    <row r="71" spans="1:14" ht="15.75" hidden="1" thickBot="1">
      <c r="B71" s="24" t="s">
        <v>54</v>
      </c>
      <c r="C71" s="24" t="s">
        <v>43</v>
      </c>
    </row>
    <row r="72" spans="1:14" ht="19.5" hidden="1" thickBot="1">
      <c r="B72" s="36" t="s">
        <v>53</v>
      </c>
      <c r="C72" s="24" t="s">
        <v>44</v>
      </c>
      <c r="D72" s="21">
        <f>(H66+D66+H54+D54+L49+L37+H42+D42+D68-H69+D30+H30+L26)</f>
        <v>0</v>
      </c>
      <c r="F72" s="289" t="s">
        <v>154</v>
      </c>
    </row>
    <row r="73" spans="1:14" hidden="1">
      <c r="B73" s="36" t="s">
        <v>46</v>
      </c>
      <c r="C73" s="25" t="s">
        <v>45</v>
      </c>
      <c r="F73" s="24">
        <v>2019</v>
      </c>
    </row>
    <row r="74" spans="1:14" hidden="1">
      <c r="B74" s="37" t="s">
        <v>47</v>
      </c>
      <c r="C74" s="24" t="s">
        <v>55</v>
      </c>
      <c r="F74" s="24">
        <v>2020</v>
      </c>
    </row>
    <row r="75" spans="1:14" hidden="1">
      <c r="B75" s="38" t="s">
        <v>48</v>
      </c>
      <c r="C75" s="24" t="s">
        <v>56</v>
      </c>
      <c r="F75" s="24">
        <v>2021</v>
      </c>
    </row>
    <row r="76" spans="1:14" hidden="1">
      <c r="B76" s="24" t="s">
        <v>58</v>
      </c>
      <c r="C76" s="24" t="s">
        <v>51</v>
      </c>
      <c r="F76" s="24">
        <v>2022</v>
      </c>
    </row>
    <row r="77" spans="1:14" hidden="1">
      <c r="B77" s="24" t="s">
        <v>49</v>
      </c>
      <c r="F77" s="24">
        <v>2023</v>
      </c>
    </row>
    <row r="78" spans="1:14" hidden="1">
      <c r="B78" s="24" t="s">
        <v>14</v>
      </c>
      <c r="F78" s="24">
        <v>2024</v>
      </c>
    </row>
    <row r="79" spans="1:14" hidden="1">
      <c r="B79" s="24" t="s">
        <v>59</v>
      </c>
      <c r="F79" s="24">
        <v>2025</v>
      </c>
    </row>
    <row r="80" spans="1:14" hidden="1">
      <c r="B80" s="24" t="s">
        <v>60</v>
      </c>
      <c r="F80" s="24">
        <v>2026</v>
      </c>
    </row>
    <row r="81" spans="2:6" hidden="1">
      <c r="B81" s="24" t="s">
        <v>18</v>
      </c>
      <c r="F81" s="24">
        <v>2027</v>
      </c>
    </row>
    <row r="82" spans="2:6" hidden="1">
      <c r="B82" s="24" t="s">
        <v>50</v>
      </c>
      <c r="F82" s="24">
        <v>2028</v>
      </c>
    </row>
    <row r="83" spans="2:6" hidden="1">
      <c r="B83" s="24" t="s">
        <v>51</v>
      </c>
      <c r="F83" s="24">
        <v>2029</v>
      </c>
    </row>
    <row r="84" spans="2:6" hidden="1">
      <c r="F84" s="24">
        <v>2030</v>
      </c>
    </row>
    <row r="85" spans="2:6" hidden="1">
      <c r="F85" s="24">
        <v>2031</v>
      </c>
    </row>
    <row r="86" spans="2:6" hidden="1">
      <c r="F86" s="24">
        <v>2032</v>
      </c>
    </row>
    <row r="87" spans="2:6" hidden="1">
      <c r="F87" s="24">
        <v>2033</v>
      </c>
    </row>
    <row r="88" spans="2:6" hidden="1">
      <c r="F88" s="24">
        <v>2034</v>
      </c>
    </row>
    <row r="89" spans="2:6" hidden="1">
      <c r="F89" s="24">
        <v>2035</v>
      </c>
    </row>
    <row r="90" spans="2:6" hidden="1">
      <c r="F90" s="24">
        <v>2036</v>
      </c>
    </row>
    <row r="91" spans="2:6" hidden="1">
      <c r="F91" s="24">
        <v>2037</v>
      </c>
    </row>
    <row r="92" spans="2:6" hidden="1">
      <c r="F92" s="24">
        <v>2038</v>
      </c>
    </row>
    <row r="93" spans="2:6" hidden="1">
      <c r="F93" s="24">
        <v>2039</v>
      </c>
    </row>
    <row r="94" spans="2:6" hidden="1">
      <c r="F94" s="24">
        <v>2040</v>
      </c>
    </row>
    <row r="95" spans="2:6" hidden="1"/>
    <row r="96" spans="2: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VLFZiqg2fAWVqHaURRq9r+YGLHmhGCKZd1Ua5omYimyVow2IOoMx2qBp/2MJQxd9nJ1n1dPXYzAKCWQOazYfNw==" saltValue="h9eRLMvOrWsUuVlOA20x4Q==" spinCount="100000" sheet="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36">
    <mergeCell ref="A1:M1"/>
    <mergeCell ref="B69:C69"/>
    <mergeCell ref="A21:A30"/>
    <mergeCell ref="M21:M30"/>
    <mergeCell ref="A3:C3"/>
    <mergeCell ref="A4:C4"/>
    <mergeCell ref="A5:C5"/>
    <mergeCell ref="A6:C6"/>
    <mergeCell ref="J28:L30"/>
    <mergeCell ref="J27:L27"/>
    <mergeCell ref="A44:A54"/>
    <mergeCell ref="A32:A42"/>
    <mergeCell ref="M56:M66"/>
    <mergeCell ref="D3:M10"/>
    <mergeCell ref="B54:C54"/>
    <mergeCell ref="J38:L38"/>
    <mergeCell ref="J39:L42"/>
    <mergeCell ref="M12:M19"/>
    <mergeCell ref="M32:M42"/>
    <mergeCell ref="M44:M54"/>
    <mergeCell ref="J50:L50"/>
    <mergeCell ref="F54:G54"/>
    <mergeCell ref="J51:L54"/>
    <mergeCell ref="B66:C66"/>
    <mergeCell ref="F66:G66"/>
    <mergeCell ref="A12:A19"/>
    <mergeCell ref="J26:K26"/>
    <mergeCell ref="J37:K37"/>
    <mergeCell ref="J49:K49"/>
    <mergeCell ref="B30:C30"/>
    <mergeCell ref="F30:G30"/>
    <mergeCell ref="B42:C42"/>
    <mergeCell ref="F42:G42"/>
    <mergeCell ref="J57:L66"/>
    <mergeCell ref="A56:A66"/>
    <mergeCell ref="J56:L56"/>
  </mergeCells>
  <conditionalFormatting sqref="C23 C34:C37">
    <cfRule type="containsText" dxfId="135" priority="69" operator="containsText" text="BUS Elective">
      <formula>NOT(ISERROR(SEARCH("BUS Elective",C23)))</formula>
    </cfRule>
    <cfRule type="containsText" dxfId="134" priority="70" operator="containsText" text="BUS Floating Core">
      <formula>NOT(ISERROR(SEARCH("BUS Floating Core",C23)))</formula>
    </cfRule>
    <cfRule type="containsText" dxfId="133" priority="71" operator="containsText" text="BUS Capstone">
      <formula>NOT(ISERROR(SEARCH("BUS Capstone",C23)))</formula>
    </cfRule>
    <cfRule type="containsText" dxfId="132" priority="72" operator="containsText" text="BUS Core">
      <formula>NOT(ISERROR(SEARCH("BUS Core",C23)))</formula>
    </cfRule>
  </conditionalFormatting>
  <conditionalFormatting sqref="C24:C29">
    <cfRule type="containsText" dxfId="131" priority="65" operator="containsText" text="BUS Elective">
      <formula>NOT(ISERROR(SEARCH("BUS Elective",C24)))</formula>
    </cfRule>
    <cfRule type="containsText" dxfId="130" priority="66" operator="containsText" text="BUS Floating Core">
      <formula>NOT(ISERROR(SEARCH("BUS Floating Core",C24)))</formula>
    </cfRule>
    <cfRule type="containsText" dxfId="129" priority="67" operator="containsText" text="BUS Capstone">
      <formula>NOT(ISERROR(SEARCH("BUS Capstone",C24)))</formula>
    </cfRule>
    <cfRule type="containsText" dxfId="128" priority="68" operator="containsText" text="BUS Core">
      <formula>NOT(ISERROR(SEARCH("BUS Core",C24)))</formula>
    </cfRule>
  </conditionalFormatting>
  <conditionalFormatting sqref="G23:G29">
    <cfRule type="containsText" dxfId="127" priority="61" operator="containsText" text="BUS Elective">
      <formula>NOT(ISERROR(SEARCH("BUS Elective",G23)))</formula>
    </cfRule>
    <cfRule type="containsText" dxfId="126" priority="62" operator="containsText" text="BUS Floating Core">
      <formula>NOT(ISERROR(SEARCH("BUS Floating Core",G23)))</formula>
    </cfRule>
    <cfRule type="containsText" dxfId="125" priority="63" operator="containsText" text="BUS Capstone">
      <formula>NOT(ISERROR(SEARCH("BUS Capstone",G23)))</formula>
    </cfRule>
    <cfRule type="containsText" dxfId="124" priority="64" operator="containsText" text="BUS Core">
      <formula>NOT(ISERROR(SEARCH("BUS Core",G23)))</formula>
    </cfRule>
  </conditionalFormatting>
  <conditionalFormatting sqref="K23:K25">
    <cfRule type="containsText" dxfId="123" priority="57" operator="containsText" text="BUS Elective">
      <formula>NOT(ISERROR(SEARCH("BUS Elective",K23)))</formula>
    </cfRule>
    <cfRule type="containsText" dxfId="122" priority="58" operator="containsText" text="BUS Floating Core">
      <formula>NOT(ISERROR(SEARCH("BUS Floating Core",K23)))</formula>
    </cfRule>
    <cfRule type="containsText" dxfId="121" priority="59" operator="containsText" text="BUS Capstone">
      <formula>NOT(ISERROR(SEARCH("BUS Capstone",K23)))</formula>
    </cfRule>
    <cfRule type="containsText" dxfId="120" priority="60" operator="containsText" text="BUS Core">
      <formula>NOT(ISERROR(SEARCH("BUS Core",K23)))</formula>
    </cfRule>
  </conditionalFormatting>
  <conditionalFormatting sqref="C39:C41">
    <cfRule type="containsText" dxfId="119" priority="53" operator="containsText" text="BUS Elective">
      <formula>NOT(ISERROR(SEARCH("BUS Elective",C39)))</formula>
    </cfRule>
    <cfRule type="containsText" dxfId="118" priority="54" operator="containsText" text="BUS Floating Core">
      <formula>NOT(ISERROR(SEARCH("BUS Floating Core",C39)))</formula>
    </cfRule>
    <cfRule type="containsText" dxfId="117" priority="55" operator="containsText" text="BUS Capstone">
      <formula>NOT(ISERROR(SEARCH("BUS Capstone",C39)))</formula>
    </cfRule>
    <cfRule type="containsText" dxfId="116" priority="56" operator="containsText" text="BUS Core">
      <formula>NOT(ISERROR(SEARCH("BUS Core",C39)))</formula>
    </cfRule>
  </conditionalFormatting>
  <conditionalFormatting sqref="G38:G41 G34:G35">
    <cfRule type="containsText" dxfId="115" priority="49" operator="containsText" text="BUS Elective">
      <formula>NOT(ISERROR(SEARCH("BUS Elective",G34)))</formula>
    </cfRule>
    <cfRule type="containsText" dxfId="114" priority="50" operator="containsText" text="BUS Floating Core">
      <formula>NOT(ISERROR(SEARCH("BUS Floating Core",G34)))</formula>
    </cfRule>
    <cfRule type="containsText" dxfId="113" priority="51" operator="containsText" text="BUS Capstone">
      <formula>NOT(ISERROR(SEARCH("BUS Capstone",G34)))</formula>
    </cfRule>
    <cfRule type="containsText" dxfId="112" priority="52" operator="containsText" text="BUS Core">
      <formula>NOT(ISERROR(SEARCH("BUS Core",G34)))</formula>
    </cfRule>
  </conditionalFormatting>
  <conditionalFormatting sqref="K34:K36">
    <cfRule type="containsText" dxfId="111" priority="45" operator="containsText" text="BUS Elective">
      <formula>NOT(ISERROR(SEARCH("BUS Elective",K34)))</formula>
    </cfRule>
    <cfRule type="containsText" dxfId="110" priority="46" operator="containsText" text="BUS Floating Core">
      <formula>NOT(ISERROR(SEARCH("BUS Floating Core",K34)))</formula>
    </cfRule>
    <cfRule type="containsText" dxfId="109" priority="47" operator="containsText" text="BUS Capstone">
      <formula>NOT(ISERROR(SEARCH("BUS Capstone",K34)))</formula>
    </cfRule>
    <cfRule type="containsText" dxfId="108" priority="48" operator="containsText" text="BUS Core">
      <formula>NOT(ISERROR(SEARCH("BUS Core",K34)))</formula>
    </cfRule>
  </conditionalFormatting>
  <conditionalFormatting sqref="C46:C53">
    <cfRule type="containsText" dxfId="107" priority="41" operator="containsText" text="BUS Elective">
      <formula>NOT(ISERROR(SEARCH("BUS Elective",C46)))</formula>
    </cfRule>
    <cfRule type="containsText" dxfId="106" priority="42" operator="containsText" text="BUS Floating Core">
      <formula>NOT(ISERROR(SEARCH("BUS Floating Core",C46)))</formula>
    </cfRule>
    <cfRule type="containsText" dxfId="105" priority="43" operator="containsText" text="BUS Capstone">
      <formula>NOT(ISERROR(SEARCH("BUS Capstone",C46)))</formula>
    </cfRule>
    <cfRule type="containsText" dxfId="104" priority="44" operator="containsText" text="BUS Core">
      <formula>NOT(ISERROR(SEARCH("BUS Core",C46)))</formula>
    </cfRule>
  </conditionalFormatting>
  <conditionalFormatting sqref="G46:G53">
    <cfRule type="containsText" dxfId="103" priority="37" operator="containsText" text="BUS Elective">
      <formula>NOT(ISERROR(SEARCH("BUS Elective",G46)))</formula>
    </cfRule>
    <cfRule type="containsText" dxfId="102" priority="38" operator="containsText" text="BUS Floating Core">
      <formula>NOT(ISERROR(SEARCH("BUS Floating Core",G46)))</formula>
    </cfRule>
    <cfRule type="containsText" dxfId="101" priority="39" operator="containsText" text="BUS Capstone">
      <formula>NOT(ISERROR(SEARCH("BUS Capstone",G46)))</formula>
    </cfRule>
    <cfRule type="containsText" dxfId="100" priority="40" operator="containsText" text="BUS Core">
      <formula>NOT(ISERROR(SEARCH("BUS Core",G46)))</formula>
    </cfRule>
  </conditionalFormatting>
  <conditionalFormatting sqref="K46:K48">
    <cfRule type="containsText" dxfId="99" priority="33" operator="containsText" text="BUS Elective">
      <formula>NOT(ISERROR(SEARCH("BUS Elective",K46)))</formula>
    </cfRule>
    <cfRule type="containsText" dxfId="98" priority="34" operator="containsText" text="BUS Floating Core">
      <formula>NOT(ISERROR(SEARCH("BUS Floating Core",K46)))</formula>
    </cfRule>
    <cfRule type="containsText" dxfId="97" priority="35" operator="containsText" text="BUS Capstone">
      <formula>NOT(ISERROR(SEARCH("BUS Capstone",K46)))</formula>
    </cfRule>
    <cfRule type="containsText" dxfId="96" priority="36" operator="containsText" text="BUS Core">
      <formula>NOT(ISERROR(SEARCH("BUS Core",K46)))</formula>
    </cfRule>
  </conditionalFormatting>
  <conditionalFormatting sqref="C58:C65">
    <cfRule type="containsText" dxfId="95" priority="29" operator="containsText" text="BUS Elective">
      <formula>NOT(ISERROR(SEARCH("BUS Elective",C58)))</formula>
    </cfRule>
    <cfRule type="containsText" dxfId="94" priority="30" operator="containsText" text="BUS Floating Core">
      <formula>NOT(ISERROR(SEARCH("BUS Floating Core",C58)))</formula>
    </cfRule>
    <cfRule type="containsText" dxfId="93" priority="31" operator="containsText" text="BUS Capstone">
      <formula>NOT(ISERROR(SEARCH("BUS Capstone",C58)))</formula>
    </cfRule>
    <cfRule type="containsText" dxfId="92" priority="32" operator="containsText" text="BUS Core">
      <formula>NOT(ISERROR(SEARCH("BUS Core",C58)))</formula>
    </cfRule>
  </conditionalFormatting>
  <conditionalFormatting sqref="G58:G65">
    <cfRule type="containsText" dxfId="91" priority="25" operator="containsText" text="BUS Elective">
      <formula>NOT(ISERROR(SEARCH("BUS Elective",G58)))</formula>
    </cfRule>
    <cfRule type="containsText" dxfId="90" priority="26" operator="containsText" text="BUS Floating Core">
      <formula>NOT(ISERROR(SEARCH("BUS Floating Core",G58)))</formula>
    </cfRule>
    <cfRule type="containsText" dxfId="89" priority="27" operator="containsText" text="BUS Capstone">
      <formula>NOT(ISERROR(SEARCH("BUS Capstone",G58)))</formula>
    </cfRule>
    <cfRule type="containsText" dxfId="88" priority="28" operator="containsText" text="BUS Core">
      <formula>NOT(ISERROR(SEARCH("BUS Core",G58)))</formula>
    </cfRule>
  </conditionalFormatting>
  <conditionalFormatting sqref="G36">
    <cfRule type="containsText" dxfId="87" priority="21" operator="containsText" text="BUS Elective">
      <formula>NOT(ISERROR(SEARCH("BUS Elective",G36)))</formula>
    </cfRule>
    <cfRule type="containsText" dxfId="86" priority="22" operator="containsText" text="BUS Floating Core">
      <formula>NOT(ISERROR(SEARCH("BUS Floating Core",G36)))</formula>
    </cfRule>
    <cfRule type="containsText" dxfId="85" priority="23" operator="containsText" text="BUS Capstone">
      <formula>NOT(ISERROR(SEARCH("BUS Capstone",G36)))</formula>
    </cfRule>
    <cfRule type="containsText" dxfId="84" priority="24" operator="containsText" text="BUS Core">
      <formula>NOT(ISERROR(SEARCH("BUS Core",G36)))</formula>
    </cfRule>
  </conditionalFormatting>
  <conditionalFormatting sqref="G37">
    <cfRule type="containsText" dxfId="83" priority="17" operator="containsText" text="BUS Elective">
      <formula>NOT(ISERROR(SEARCH("BUS Elective",G37)))</formula>
    </cfRule>
    <cfRule type="containsText" dxfId="82" priority="18" operator="containsText" text="BUS Floating Core">
      <formula>NOT(ISERROR(SEARCH("BUS Floating Core",G37)))</formula>
    </cfRule>
    <cfRule type="containsText" dxfId="81" priority="19" operator="containsText" text="BUS Capstone">
      <formula>NOT(ISERROR(SEARCH("BUS Capstone",G37)))</formula>
    </cfRule>
    <cfRule type="containsText" dxfId="80" priority="20" operator="containsText" text="BUS Core">
      <formula>NOT(ISERROR(SEARCH("BUS Core",G37)))</formula>
    </cfRule>
  </conditionalFormatting>
  <conditionalFormatting sqref="G35">
    <cfRule type="containsText" dxfId="79" priority="13" operator="containsText" text="BUS Elective">
      <formula>NOT(ISERROR(SEARCH("BUS Elective",G35)))</formula>
    </cfRule>
    <cfRule type="containsText" dxfId="78" priority="14" operator="containsText" text="BUS Floating Core">
      <formula>NOT(ISERROR(SEARCH("BUS Floating Core",G35)))</formula>
    </cfRule>
    <cfRule type="containsText" dxfId="77" priority="15" operator="containsText" text="BUS Capstone">
      <formula>NOT(ISERROR(SEARCH("BUS Capstone",G35)))</formula>
    </cfRule>
    <cfRule type="containsText" dxfId="76" priority="16" operator="containsText" text="BUS Core">
      <formula>NOT(ISERROR(SEARCH("BUS Core",G35)))</formula>
    </cfRule>
  </conditionalFormatting>
  <conditionalFormatting sqref="G36">
    <cfRule type="containsText" dxfId="75" priority="9" operator="containsText" text="BUS Elective">
      <formula>NOT(ISERROR(SEARCH("BUS Elective",G36)))</formula>
    </cfRule>
    <cfRule type="containsText" dxfId="74" priority="10" operator="containsText" text="BUS Floating Core">
      <formula>NOT(ISERROR(SEARCH("BUS Floating Core",G36)))</formula>
    </cfRule>
    <cfRule type="containsText" dxfId="73" priority="11" operator="containsText" text="BUS Capstone">
      <formula>NOT(ISERROR(SEARCH("BUS Capstone",G36)))</formula>
    </cfRule>
    <cfRule type="containsText" dxfId="72" priority="12" operator="containsText" text="BUS Core">
      <formula>NOT(ISERROR(SEARCH("BUS Core",G36)))</formula>
    </cfRule>
  </conditionalFormatting>
  <conditionalFormatting sqref="C38">
    <cfRule type="containsText" dxfId="71" priority="5" operator="containsText" text="BUS Elective">
      <formula>NOT(ISERROR(SEARCH("BUS Elective",C38)))</formula>
    </cfRule>
    <cfRule type="containsText" dxfId="70" priority="6" operator="containsText" text="BUS Floating Core">
      <formula>NOT(ISERROR(SEARCH("BUS Floating Core",C38)))</formula>
    </cfRule>
    <cfRule type="containsText" dxfId="69" priority="7" operator="containsText" text="BUS Capstone">
      <formula>NOT(ISERROR(SEARCH("BUS Capstone",C38)))</formula>
    </cfRule>
    <cfRule type="containsText" dxfId="68" priority="8" operator="containsText" text="BUS Core">
      <formula>NOT(ISERROR(SEARCH("BUS Core",C38)))</formula>
    </cfRule>
  </conditionalFormatting>
  <conditionalFormatting sqref="C37">
    <cfRule type="containsText" dxfId="67" priority="1" operator="containsText" text="BUS Elective">
      <formula>NOT(ISERROR(SEARCH("BUS Elective",C37)))</formula>
    </cfRule>
    <cfRule type="containsText" dxfId="66" priority="2" operator="containsText" text="BUS Floating Core">
      <formula>NOT(ISERROR(SEARCH("BUS Floating Core",C37)))</formula>
    </cfRule>
    <cfRule type="containsText" dxfId="65" priority="3" operator="containsText" text="BUS Capstone">
      <formula>NOT(ISERROR(SEARCH("BUS Capstone",C37)))</formula>
    </cfRule>
    <cfRule type="containsText" dxfId="64" priority="4" operator="containsText" text="BUS Core">
      <formula>NOT(ISERROR(SEARCH("BUS Core",C37)))</formula>
    </cfRule>
  </conditionalFormatting>
  <dataValidations xWindow="1637" yWindow="294" count="4">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G34:G41 K34:K36 C46:C53 K46:K48 G23:G29 C23:C29 C34:C41">
      <formula1>Requirement</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allowBlank="1" showInputMessage="1" showErrorMessage="1" sqref="C21 G21 K21 K32 G32 C32 K44 G44 C44 G56 C56">
      <formula1>$F$72:$F$94</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Layout" topLeftCell="A16" zoomScaleNormal="100" workbookViewId="0">
      <selection activeCell="M23" sqref="M23"/>
    </sheetView>
  </sheetViews>
  <sheetFormatPr defaultColWidth="0" defaultRowHeight="0" customHeight="1" zeroHeight="1"/>
  <cols>
    <col min="1" max="1" width="3.5703125" style="216" customWidth="1"/>
    <col min="2" max="2" width="4.5703125" style="216" customWidth="1"/>
    <col min="3" max="3" width="27.28515625" style="216" customWidth="1"/>
    <col min="4" max="4" width="42.5703125" style="216" customWidth="1"/>
    <col min="5" max="6" width="10" style="216" customWidth="1"/>
    <col min="7" max="7" width="2.140625" style="39" customWidth="1"/>
    <col min="8" max="8" width="3.5703125" style="39" customWidth="1"/>
    <col min="9" max="9" width="4.5703125" style="39" customWidth="1"/>
    <col min="10" max="10" width="15.85546875" style="39" customWidth="1"/>
    <col min="11" max="11" width="23.5703125" style="39" customWidth="1"/>
    <col min="12" max="14" width="10" style="39" customWidth="1"/>
    <col min="15" max="15" width="3.7109375" style="39" hidden="1" customWidth="1"/>
    <col min="16" max="16" width="0.5703125" style="39" customWidth="1"/>
    <col min="17" max="16384" width="9.140625" style="39" hidden="1"/>
  </cols>
  <sheetData>
    <row r="1" spans="1:14" ht="19.5">
      <c r="A1" s="374" t="s">
        <v>151</v>
      </c>
      <c r="B1" s="374"/>
      <c r="C1" s="374"/>
      <c r="D1" s="374"/>
      <c r="E1" s="374"/>
      <c r="F1" s="374"/>
      <c r="G1" s="374"/>
      <c r="H1" s="374"/>
      <c r="I1" s="374"/>
      <c r="J1" s="374"/>
      <c r="K1" s="374"/>
      <c r="L1" s="374"/>
      <c r="M1" s="374"/>
      <c r="N1" s="374"/>
    </row>
    <row r="2" spans="1:14" ht="6.75" customHeight="1">
      <c r="A2" s="143"/>
      <c r="B2" s="143"/>
      <c r="C2" s="143"/>
      <c r="D2" s="143"/>
      <c r="E2" s="143"/>
      <c r="F2" s="143"/>
      <c r="G2" s="143"/>
      <c r="H2" s="143"/>
      <c r="I2" s="143"/>
      <c r="J2" s="143"/>
      <c r="K2" s="143"/>
      <c r="L2" s="143"/>
      <c r="M2" s="143"/>
      <c r="N2" s="143"/>
    </row>
    <row r="3" spans="1:14" ht="15" customHeight="1">
      <c r="A3" s="375" t="s">
        <v>36</v>
      </c>
      <c r="B3" s="376"/>
      <c r="C3" s="376"/>
      <c r="D3" s="377"/>
      <c r="E3" s="378" t="s">
        <v>143</v>
      </c>
      <c r="F3" s="379"/>
      <c r="G3" s="379"/>
      <c r="H3" s="379"/>
      <c r="I3" s="379"/>
      <c r="J3" s="379"/>
      <c r="K3" s="379"/>
      <c r="L3" s="379"/>
      <c r="M3" s="379"/>
      <c r="N3" s="380"/>
    </row>
    <row r="4" spans="1:14" ht="15">
      <c r="A4" s="387" t="s">
        <v>33</v>
      </c>
      <c r="B4" s="388"/>
      <c r="C4" s="388"/>
      <c r="D4" s="148" t="s">
        <v>35</v>
      </c>
      <c r="E4" s="381"/>
      <c r="F4" s="382"/>
      <c r="G4" s="382"/>
      <c r="H4" s="382"/>
      <c r="I4" s="382"/>
      <c r="J4" s="382"/>
      <c r="K4" s="382"/>
      <c r="L4" s="382"/>
      <c r="M4" s="382"/>
      <c r="N4" s="383"/>
    </row>
    <row r="5" spans="1:14" ht="15">
      <c r="A5" s="389" t="s">
        <v>34</v>
      </c>
      <c r="B5" s="388"/>
      <c r="C5" s="388"/>
      <c r="D5" s="219"/>
      <c r="E5" s="381"/>
      <c r="F5" s="382"/>
      <c r="G5" s="382"/>
      <c r="H5" s="382"/>
      <c r="I5" s="382"/>
      <c r="J5" s="382"/>
      <c r="K5" s="382"/>
      <c r="L5" s="382"/>
      <c r="M5" s="382"/>
      <c r="N5" s="383"/>
    </row>
    <row r="6" spans="1:14" ht="15">
      <c r="A6" s="119"/>
      <c r="B6" s="144"/>
      <c r="C6" s="144"/>
      <c r="D6" s="121"/>
      <c r="E6" s="381"/>
      <c r="F6" s="382"/>
      <c r="G6" s="382"/>
      <c r="H6" s="382"/>
      <c r="I6" s="382"/>
      <c r="J6" s="382"/>
      <c r="K6" s="382"/>
      <c r="L6" s="382"/>
      <c r="M6" s="382"/>
      <c r="N6" s="383"/>
    </row>
    <row r="7" spans="1:14" ht="32.25" customHeight="1">
      <c r="A7" s="122"/>
      <c r="B7" s="123"/>
      <c r="C7" s="123"/>
      <c r="D7" s="124"/>
      <c r="E7" s="384"/>
      <c r="F7" s="385"/>
      <c r="G7" s="385"/>
      <c r="H7" s="385"/>
      <c r="I7" s="385"/>
      <c r="J7" s="385"/>
      <c r="K7" s="385"/>
      <c r="L7" s="385"/>
      <c r="M7" s="385"/>
      <c r="N7" s="386"/>
    </row>
    <row r="8" spans="1:14" ht="6.75" customHeight="1" thickBot="1">
      <c r="A8" s="39"/>
      <c r="B8" s="39"/>
      <c r="C8" s="125"/>
      <c r="D8" s="39"/>
      <c r="E8" s="39"/>
      <c r="F8" s="39"/>
    </row>
    <row r="9" spans="1:14" ht="15.75" thickBot="1">
      <c r="A9" s="259"/>
      <c r="B9" s="370" t="s">
        <v>142</v>
      </c>
      <c r="C9" s="371"/>
      <c r="D9" s="371"/>
      <c r="E9" s="371"/>
      <c r="F9" s="372"/>
      <c r="G9" s="126"/>
      <c r="H9" s="127"/>
      <c r="I9" s="133" t="s">
        <v>65</v>
      </c>
      <c r="J9" s="128"/>
      <c r="K9" s="128"/>
      <c r="L9" s="128"/>
      <c r="M9" s="128"/>
      <c r="N9" s="129"/>
    </row>
    <row r="10" spans="1:14" ht="15.75" customHeight="1" thickBot="1">
      <c r="A10" s="261"/>
      <c r="B10" s="258"/>
      <c r="C10" s="264" t="s">
        <v>0</v>
      </c>
      <c r="D10" s="264" t="s">
        <v>66</v>
      </c>
      <c r="E10" s="264" t="s">
        <v>4</v>
      </c>
      <c r="F10" s="265" t="s">
        <v>67</v>
      </c>
      <c r="G10" s="130"/>
      <c r="H10" s="413" t="s">
        <v>68</v>
      </c>
      <c r="I10" s="186"/>
      <c r="J10" s="187" t="s">
        <v>0</v>
      </c>
      <c r="K10" s="189" t="s">
        <v>66</v>
      </c>
      <c r="L10" s="189"/>
      <c r="M10" s="187" t="s">
        <v>4</v>
      </c>
      <c r="N10" s="188" t="s">
        <v>67</v>
      </c>
    </row>
    <row r="11" spans="1:14" ht="15.75" thickBot="1">
      <c r="A11" s="260"/>
      <c r="B11" s="258" t="s">
        <v>141</v>
      </c>
      <c r="C11" s="256"/>
      <c r="D11" s="257" t="s">
        <v>140</v>
      </c>
      <c r="E11" s="256"/>
      <c r="F11" s="255"/>
      <c r="G11" s="126"/>
      <c r="H11" s="414"/>
      <c r="I11" s="117"/>
      <c r="J11" s="107"/>
      <c r="K11" s="426"/>
      <c r="L11" s="426"/>
      <c r="M11" s="108"/>
      <c r="N11" s="109"/>
    </row>
    <row r="12" spans="1:14" ht="16.5" customHeight="1" thickBot="1">
      <c r="A12" s="410" t="s">
        <v>139</v>
      </c>
      <c r="B12" s="262"/>
      <c r="C12" s="152" t="s">
        <v>138</v>
      </c>
      <c r="D12" s="254" t="s">
        <v>92</v>
      </c>
      <c r="E12" s="153">
        <v>4</v>
      </c>
      <c r="F12" s="240" t="s">
        <v>120</v>
      </c>
      <c r="G12" s="126"/>
      <c r="H12" s="414"/>
      <c r="I12" s="110"/>
      <c r="J12" s="111"/>
      <c r="K12" s="373"/>
      <c r="L12" s="373"/>
      <c r="M12" s="112"/>
      <c r="N12" s="113"/>
    </row>
    <row r="13" spans="1:14" ht="15.75" thickBot="1">
      <c r="A13" s="411"/>
      <c r="B13" s="241"/>
      <c r="C13" s="152" t="s">
        <v>137</v>
      </c>
      <c r="D13" s="152" t="s">
        <v>136</v>
      </c>
      <c r="E13" s="153">
        <v>4</v>
      </c>
      <c r="F13" s="240" t="s">
        <v>120</v>
      </c>
      <c r="G13" s="126"/>
      <c r="H13" s="414"/>
      <c r="I13" s="110"/>
      <c r="J13" s="111"/>
      <c r="K13" s="373"/>
      <c r="L13" s="373"/>
      <c r="M13" s="112"/>
      <c r="N13" s="113"/>
    </row>
    <row r="14" spans="1:14" ht="15.75" thickBot="1">
      <c r="A14" s="412"/>
      <c r="B14" s="241"/>
      <c r="C14" s="152" t="s">
        <v>135</v>
      </c>
      <c r="D14" s="152" t="s">
        <v>134</v>
      </c>
      <c r="E14" s="153">
        <v>4</v>
      </c>
      <c r="F14" s="240" t="s">
        <v>120</v>
      </c>
      <c r="G14" s="126"/>
      <c r="H14" s="414"/>
      <c r="I14" s="110"/>
      <c r="J14" s="218"/>
      <c r="K14" s="373"/>
      <c r="L14" s="373"/>
      <c r="M14" s="112"/>
      <c r="N14" s="113"/>
    </row>
    <row r="15" spans="1:14" ht="15.75" thickBot="1">
      <c r="A15" s="260"/>
      <c r="B15" s="182" t="s">
        <v>69</v>
      </c>
      <c r="C15" s="183"/>
      <c r="D15" s="248" t="s">
        <v>127</v>
      </c>
      <c r="E15" s="184"/>
      <c r="F15" s="185"/>
      <c r="G15" s="126"/>
      <c r="H15" s="414"/>
      <c r="I15" s="110"/>
      <c r="J15" s="111"/>
      <c r="K15" s="373"/>
      <c r="L15" s="373"/>
      <c r="M15" s="112"/>
      <c r="N15" s="113"/>
    </row>
    <row r="16" spans="1:14" ht="16.5" customHeight="1" thickBot="1">
      <c r="A16" s="396" t="s">
        <v>64</v>
      </c>
      <c r="B16" s="241"/>
      <c r="C16" s="152" t="s">
        <v>146</v>
      </c>
      <c r="D16" s="152" t="s">
        <v>147</v>
      </c>
      <c r="E16" s="153">
        <v>0.5</v>
      </c>
      <c r="F16" s="240" t="s">
        <v>72</v>
      </c>
      <c r="G16" s="126"/>
      <c r="H16" s="414"/>
      <c r="I16" s="110"/>
      <c r="J16" s="111"/>
      <c r="K16" s="373"/>
      <c r="L16" s="373"/>
      <c r="M16" s="112"/>
      <c r="N16" s="113"/>
    </row>
    <row r="17" spans="1:14" ht="16.5" customHeight="1" thickBot="1">
      <c r="A17" s="397"/>
      <c r="B17" s="241"/>
      <c r="C17" s="152" t="s">
        <v>70</v>
      </c>
      <c r="D17" s="152" t="s">
        <v>71</v>
      </c>
      <c r="E17" s="153">
        <v>3</v>
      </c>
      <c r="F17" s="240" t="s">
        <v>72</v>
      </c>
      <c r="G17" s="126"/>
      <c r="H17" s="414"/>
      <c r="I17" s="110"/>
      <c r="J17" s="111"/>
      <c r="K17" s="373"/>
      <c r="L17" s="373"/>
      <c r="M17" s="112"/>
      <c r="N17" s="113"/>
    </row>
    <row r="18" spans="1:14" ht="15.75" thickBot="1">
      <c r="A18" s="397"/>
      <c r="B18" s="241"/>
      <c r="C18" s="152" t="s">
        <v>21</v>
      </c>
      <c r="D18" s="152" t="s">
        <v>73</v>
      </c>
      <c r="E18" s="153">
        <v>3</v>
      </c>
      <c r="F18" s="240" t="s">
        <v>72</v>
      </c>
      <c r="G18" s="126"/>
      <c r="H18" s="415"/>
      <c r="I18" s="110"/>
      <c r="J18" s="114"/>
      <c r="K18" s="427"/>
      <c r="L18" s="427"/>
      <c r="M18" s="115"/>
      <c r="N18" s="116"/>
    </row>
    <row r="19" spans="1:14" ht="15.75" thickBot="1">
      <c r="A19" s="397"/>
      <c r="B19" s="241"/>
      <c r="C19" s="152" t="s">
        <v>22</v>
      </c>
      <c r="D19" s="152" t="s">
        <v>74</v>
      </c>
      <c r="E19" s="153">
        <v>4</v>
      </c>
      <c r="F19" s="240" t="s">
        <v>72</v>
      </c>
      <c r="G19" s="126"/>
      <c r="H19" s="132"/>
      <c r="I19" s="126"/>
      <c r="J19" s="126"/>
      <c r="K19" s="126"/>
      <c r="L19" s="120"/>
      <c r="M19" s="120"/>
      <c r="N19" s="120"/>
    </row>
    <row r="20" spans="1:14" ht="15.75" thickBot="1">
      <c r="A20" s="397"/>
      <c r="B20" s="241"/>
      <c r="C20" s="152" t="s">
        <v>3</v>
      </c>
      <c r="D20" s="152" t="s">
        <v>75</v>
      </c>
      <c r="E20" s="153">
        <v>3</v>
      </c>
      <c r="F20" s="240" t="s">
        <v>76</v>
      </c>
      <c r="G20" s="126"/>
      <c r="H20" s="126"/>
      <c r="I20" s="133" t="s">
        <v>83</v>
      </c>
      <c r="J20" s="134"/>
      <c r="K20" s="134"/>
      <c r="L20" s="128" t="s">
        <v>84</v>
      </c>
      <c r="M20" s="128" t="s">
        <v>85</v>
      </c>
      <c r="N20" s="138" t="s">
        <v>86</v>
      </c>
    </row>
    <row r="21" spans="1:14" ht="15.75" customHeight="1" thickBot="1">
      <c r="A21" s="397"/>
      <c r="B21" s="241"/>
      <c r="C21" s="152" t="s">
        <v>26</v>
      </c>
      <c r="D21" s="152" t="s">
        <v>78</v>
      </c>
      <c r="E21" s="153">
        <v>1.5</v>
      </c>
      <c r="F21" s="240" t="s">
        <v>76</v>
      </c>
      <c r="G21" s="126"/>
      <c r="H21" s="413" t="s">
        <v>88</v>
      </c>
      <c r="I21" s="194" t="str">
        <f>IF(N21&lt;=0, "X", "")</f>
        <v/>
      </c>
      <c r="J21" s="190" t="s">
        <v>149</v>
      </c>
      <c r="K21" s="191"/>
      <c r="L21" s="253"/>
      <c r="M21" s="252"/>
      <c r="N21" s="165">
        <f>IF((120-SUM(L22,M22,L23,M23))&lt;=0,0,(120-SUM(L22,M22,L23,M23)))</f>
        <v>120</v>
      </c>
    </row>
    <row r="22" spans="1:14" ht="15.75" customHeight="1" thickBot="1">
      <c r="A22" s="397"/>
      <c r="B22" s="241"/>
      <c r="C22" s="152" t="s">
        <v>52</v>
      </c>
      <c r="D22" s="152" t="s">
        <v>77</v>
      </c>
      <c r="E22" s="153">
        <v>1.5</v>
      </c>
      <c r="F22" s="240" t="s">
        <v>76</v>
      </c>
      <c r="G22" s="126"/>
      <c r="H22" s="414"/>
      <c r="I22" s="194"/>
      <c r="J22" s="192" t="s">
        <v>131</v>
      </c>
      <c r="K22" s="193"/>
      <c r="L22" s="167">
        <f>SUMIF(B16:B22,"x",E16:E22)+SUMIF(B25:B28,"x",E25:E28)+SUMIF(B30:B31,"x",E30:E31)+SUMIF(B33:B36,"x",E33:E36)+SUMIF(I11:I18,"x",M11:M18)</f>
        <v>0</v>
      </c>
      <c r="M22" s="167">
        <f>SUMIF(B16:B22,"IP",E16:E22)+SUMIF(B25:B28,"IP",E25:E28)+SUMIF(B30:B31,"IP",E30:E31)+SUMIF(B33:B36,"IP",E33:E36)+SUMIF(I11:I18,"IP",M11:M18)</f>
        <v>0</v>
      </c>
      <c r="N22" s="168">
        <f>IF((58-L22-M22)&lt;=0, 0, (58-L22-M22))</f>
        <v>58</v>
      </c>
    </row>
    <row r="23" spans="1:14" ht="15.75" customHeight="1" thickBot="1">
      <c r="A23" s="397"/>
      <c r="B23" s="241"/>
      <c r="C23" s="161" t="s">
        <v>133</v>
      </c>
      <c r="D23" s="162" t="s">
        <v>132</v>
      </c>
      <c r="E23" s="163">
        <v>4</v>
      </c>
      <c r="F23" s="251"/>
      <c r="G23" s="126"/>
      <c r="H23" s="414"/>
      <c r="I23" s="194" t="str">
        <f>IF(N22&lt;=0, "X", "")</f>
        <v/>
      </c>
      <c r="J23" s="267" t="s">
        <v>130</v>
      </c>
      <c r="K23" s="268"/>
      <c r="L23" s="180"/>
      <c r="M23" s="181"/>
      <c r="N23" s="169">
        <f>IF((54-L23-M23)&lt;=0, 0, (54-L23-M23))</f>
        <v>54</v>
      </c>
    </row>
    <row r="24" spans="1:14" ht="15.75" thickBot="1">
      <c r="A24" s="397"/>
      <c r="B24" s="249" t="s">
        <v>79</v>
      </c>
      <c r="C24" s="183"/>
      <c r="D24" s="248" t="s">
        <v>127</v>
      </c>
      <c r="E24" s="184"/>
      <c r="F24" s="185"/>
      <c r="G24" s="126"/>
      <c r="H24" s="414"/>
      <c r="I24" s="269" t="str">
        <f>IF(N23&lt;=0, "X", "")</f>
        <v/>
      </c>
      <c r="J24" s="416"/>
      <c r="K24" s="417"/>
      <c r="L24" s="266"/>
      <c r="M24" s="266"/>
      <c r="N24" s="270"/>
    </row>
    <row r="25" spans="1:14" ht="15.75" thickBot="1">
      <c r="A25" s="397"/>
      <c r="B25" s="241"/>
      <c r="C25" s="152" t="s">
        <v>24</v>
      </c>
      <c r="D25" s="152" t="s">
        <v>80</v>
      </c>
      <c r="E25" s="152">
        <v>1.5</v>
      </c>
      <c r="F25" s="250" t="s">
        <v>72</v>
      </c>
      <c r="G25" s="126"/>
      <c r="H25" s="414"/>
      <c r="I25" s="418" t="s">
        <v>129</v>
      </c>
      <c r="J25" s="419"/>
      <c r="K25" s="422"/>
      <c r="L25" s="422"/>
      <c r="M25" s="422"/>
      <c r="N25" s="423"/>
    </row>
    <row r="26" spans="1:14" ht="15.75" thickBot="1">
      <c r="A26" s="397"/>
      <c r="B26" s="242"/>
      <c r="C26" s="152" t="s">
        <v>27</v>
      </c>
      <c r="D26" s="154" t="s">
        <v>81</v>
      </c>
      <c r="E26" s="155">
        <v>3</v>
      </c>
      <c r="F26" s="240" t="s">
        <v>72</v>
      </c>
      <c r="G26" s="126"/>
      <c r="H26" s="415"/>
      <c r="I26" s="420"/>
      <c r="J26" s="421"/>
      <c r="K26" s="424"/>
      <c r="L26" s="424"/>
      <c r="M26" s="424"/>
      <c r="N26" s="425"/>
    </row>
    <row r="27" spans="1:14" ht="15.75" thickBot="1">
      <c r="A27" s="397"/>
      <c r="B27" s="241"/>
      <c r="C27" s="152" t="s">
        <v>2</v>
      </c>
      <c r="D27" s="152" t="s">
        <v>82</v>
      </c>
      <c r="E27" s="155">
        <v>3</v>
      </c>
      <c r="F27" s="240" t="s">
        <v>72</v>
      </c>
      <c r="G27" s="126"/>
      <c r="H27" s="135"/>
      <c r="I27" s="120"/>
      <c r="J27" s="120"/>
      <c r="K27" s="120"/>
      <c r="L27" s="120"/>
      <c r="M27" s="120"/>
      <c r="N27" s="120"/>
    </row>
    <row r="28" spans="1:14" ht="15.75" thickBot="1">
      <c r="A28" s="397"/>
      <c r="B28" s="241"/>
      <c r="C28" s="152" t="s">
        <v>23</v>
      </c>
      <c r="D28" s="152" t="s">
        <v>87</v>
      </c>
      <c r="E28" s="155">
        <v>3</v>
      </c>
      <c r="F28" s="240" t="s">
        <v>72</v>
      </c>
      <c r="G28" s="126"/>
      <c r="H28" s="120"/>
      <c r="I28" s="133" t="s">
        <v>128</v>
      </c>
      <c r="J28" s="134"/>
      <c r="K28" s="136"/>
      <c r="L28" s="137"/>
      <c r="M28" s="137"/>
      <c r="N28" s="138"/>
    </row>
    <row r="29" spans="1:14" ht="15.75" thickBot="1">
      <c r="A29" s="397"/>
      <c r="B29" s="249" t="s">
        <v>89</v>
      </c>
      <c r="C29" s="183"/>
      <c r="D29" s="248" t="s">
        <v>127</v>
      </c>
      <c r="E29" s="184"/>
      <c r="F29" s="185"/>
      <c r="G29" s="130"/>
      <c r="H29" s="393" t="s">
        <v>99</v>
      </c>
      <c r="I29" s="110"/>
      <c r="J29" s="164" t="s">
        <v>126</v>
      </c>
      <c r="K29" s="170"/>
      <c r="L29" s="170"/>
      <c r="M29" s="170"/>
      <c r="N29" s="171"/>
    </row>
    <row r="30" spans="1:14" ht="15.75" thickBot="1">
      <c r="A30" s="397"/>
      <c r="B30" s="241"/>
      <c r="C30" s="152" t="s">
        <v>17</v>
      </c>
      <c r="D30" s="152" t="s">
        <v>90</v>
      </c>
      <c r="E30" s="155">
        <v>3</v>
      </c>
      <c r="F30" s="240" t="s">
        <v>72</v>
      </c>
      <c r="G30" s="126"/>
      <c r="H30" s="394"/>
      <c r="I30" s="110"/>
      <c r="J30" s="172" t="s">
        <v>125</v>
      </c>
      <c r="K30" s="173"/>
      <c r="L30" s="173"/>
      <c r="M30" s="173"/>
      <c r="N30" s="174"/>
    </row>
    <row r="31" spans="1:14" ht="15.75" thickBot="1">
      <c r="A31" s="398"/>
      <c r="B31" s="241"/>
      <c r="C31" s="152" t="s">
        <v>91</v>
      </c>
      <c r="D31" s="247" t="s">
        <v>92</v>
      </c>
      <c r="E31" s="246">
        <v>3</v>
      </c>
      <c r="F31" s="245" t="s">
        <v>76</v>
      </c>
      <c r="G31" s="126"/>
      <c r="H31" s="394"/>
      <c r="I31" s="110"/>
      <c r="J31" s="172" t="s">
        <v>124</v>
      </c>
      <c r="K31" s="173"/>
      <c r="L31" s="173"/>
      <c r="M31" s="173"/>
      <c r="N31" s="174"/>
    </row>
    <row r="32" spans="1:14" ht="15.75" customHeight="1" thickBot="1">
      <c r="A32" s="263"/>
      <c r="B32" s="182" t="s">
        <v>123</v>
      </c>
      <c r="C32" s="183"/>
      <c r="D32" s="244"/>
      <c r="E32" s="214"/>
      <c r="F32" s="243"/>
      <c r="G32" s="126"/>
      <c r="H32" s="394"/>
      <c r="I32" s="110"/>
      <c r="J32" s="172" t="s">
        <v>122</v>
      </c>
      <c r="K32" s="173"/>
      <c r="L32" s="173"/>
      <c r="M32" s="173"/>
      <c r="N32" s="174"/>
    </row>
    <row r="33" spans="1:14" ht="15.75" customHeight="1" thickBot="1">
      <c r="A33" s="390" t="s">
        <v>121</v>
      </c>
      <c r="B33" s="241"/>
      <c r="C33" s="152" t="s">
        <v>93</v>
      </c>
      <c r="D33" s="152" t="s">
        <v>94</v>
      </c>
      <c r="E33" s="153">
        <v>3</v>
      </c>
      <c r="F33" s="240" t="s">
        <v>120</v>
      </c>
      <c r="G33" s="126"/>
      <c r="H33" s="395"/>
      <c r="I33" s="110"/>
      <c r="J33" s="166" t="s">
        <v>103</v>
      </c>
      <c r="K33" s="173"/>
      <c r="L33" s="173"/>
      <c r="M33" s="173"/>
      <c r="N33" s="159"/>
    </row>
    <row r="34" spans="1:14" ht="15.75" thickBot="1">
      <c r="A34" s="391"/>
      <c r="B34" s="242"/>
      <c r="C34" s="152" t="s">
        <v>95</v>
      </c>
      <c r="D34" s="152" t="s">
        <v>96</v>
      </c>
      <c r="E34" s="153">
        <v>3</v>
      </c>
      <c r="F34" s="240" t="s">
        <v>120</v>
      </c>
      <c r="G34" s="126"/>
      <c r="H34" s="132"/>
      <c r="I34" s="120"/>
      <c r="J34" s="120"/>
      <c r="K34" s="120"/>
      <c r="L34" s="120"/>
      <c r="M34" s="120"/>
      <c r="N34" s="120"/>
    </row>
    <row r="35" spans="1:14" ht="15.75" thickBot="1">
      <c r="A35" s="391"/>
      <c r="B35" s="241"/>
      <c r="C35" s="152" t="s">
        <v>97</v>
      </c>
      <c r="D35" s="152" t="s">
        <v>98</v>
      </c>
      <c r="E35" s="153">
        <v>3</v>
      </c>
      <c r="F35" s="240" t="s">
        <v>120</v>
      </c>
      <c r="G35" s="126"/>
      <c r="H35" s="120"/>
      <c r="I35" s="139" t="s">
        <v>104</v>
      </c>
      <c r="J35" s="145"/>
      <c r="K35" s="145"/>
      <c r="L35" s="145"/>
      <c r="M35" s="145"/>
      <c r="N35" s="129"/>
    </row>
    <row r="36" spans="1:14" ht="16.5" customHeight="1" thickBot="1">
      <c r="A36" s="392"/>
      <c r="B36" s="241"/>
      <c r="C36" s="156" t="s">
        <v>100</v>
      </c>
      <c r="D36" s="156" t="s">
        <v>101</v>
      </c>
      <c r="E36" s="157">
        <v>1.5</v>
      </c>
      <c r="F36" s="240" t="s">
        <v>120</v>
      </c>
      <c r="G36" s="131"/>
      <c r="H36" s="393" t="s">
        <v>18</v>
      </c>
      <c r="I36" s="110"/>
      <c r="J36" s="175" t="s">
        <v>119</v>
      </c>
      <c r="K36" s="176"/>
      <c r="L36" s="176"/>
      <c r="M36" s="176"/>
      <c r="N36" s="177"/>
    </row>
    <row r="37" spans="1:14" ht="15.75" thickBot="1">
      <c r="A37" s="239"/>
      <c r="B37" s="139" t="s">
        <v>118</v>
      </c>
      <c r="C37" s="238"/>
      <c r="D37" s="238"/>
      <c r="E37" s="238"/>
      <c r="F37" s="237"/>
      <c r="G37" s="131"/>
      <c r="H37" s="394"/>
      <c r="I37" s="110"/>
      <c r="J37" s="166" t="s">
        <v>117</v>
      </c>
      <c r="K37" s="173"/>
      <c r="L37" s="173"/>
      <c r="M37" s="173"/>
      <c r="N37" s="174"/>
    </row>
    <row r="38" spans="1:14" ht="17.25" customHeight="1" thickBot="1">
      <c r="A38" s="396" t="s">
        <v>102</v>
      </c>
      <c r="B38" s="236"/>
      <c r="C38" s="235" t="s">
        <v>116</v>
      </c>
      <c r="D38" s="234" t="s">
        <v>115</v>
      </c>
      <c r="E38" s="233"/>
      <c r="F38" s="232"/>
      <c r="G38" s="126"/>
      <c r="H38" s="395"/>
      <c r="I38" s="215"/>
      <c r="J38" s="178" t="s">
        <v>114</v>
      </c>
      <c r="K38" s="178"/>
      <c r="L38" s="178"/>
      <c r="M38" s="178"/>
      <c r="N38" s="179"/>
    </row>
    <row r="39" spans="1:14" ht="18" customHeight="1" thickBot="1">
      <c r="A39" s="397"/>
      <c r="B39" s="139" t="s">
        <v>113</v>
      </c>
      <c r="C39" s="140"/>
      <c r="D39" s="231" t="s">
        <v>112</v>
      </c>
      <c r="E39" s="399" t="s">
        <v>111</v>
      </c>
      <c r="F39" s="400"/>
      <c r="G39" s="126"/>
      <c r="H39" s="146"/>
      <c r="I39" s="142"/>
      <c r="J39" s="147"/>
      <c r="K39" s="147"/>
      <c r="L39" s="147"/>
      <c r="M39" s="147"/>
      <c r="N39" s="147"/>
    </row>
    <row r="40" spans="1:14" s="224" customFormat="1" ht="18" customHeight="1" thickBot="1">
      <c r="A40" s="397"/>
      <c r="B40" s="149"/>
      <c r="C40" s="154" t="s">
        <v>110</v>
      </c>
      <c r="D40" s="217"/>
      <c r="E40" s="401"/>
      <c r="F40" s="402"/>
      <c r="G40" s="216" t="s">
        <v>109</v>
      </c>
      <c r="H40" s="230"/>
      <c r="I40" s="229"/>
      <c r="J40" s="229"/>
      <c r="K40" s="229"/>
      <c r="L40" s="229"/>
      <c r="M40" s="229"/>
      <c r="N40" s="228"/>
    </row>
    <row r="41" spans="1:14" s="224" customFormat="1" ht="15.75" customHeight="1" thickBot="1">
      <c r="A41" s="397"/>
      <c r="B41" s="110"/>
      <c r="C41" s="158" t="s">
        <v>108</v>
      </c>
      <c r="D41" s="118"/>
      <c r="E41" s="403"/>
      <c r="F41" s="404"/>
      <c r="G41" s="216"/>
      <c r="H41" s="405"/>
      <c r="I41" s="226"/>
      <c r="J41" s="225"/>
      <c r="K41" s="225"/>
      <c r="L41" s="225"/>
      <c r="M41" s="225"/>
      <c r="N41" s="225"/>
    </row>
    <row r="42" spans="1:14" s="224" customFormat="1" ht="15.75" customHeight="1" thickBot="1">
      <c r="A42" s="397"/>
      <c r="B42" s="110"/>
      <c r="C42" s="159" t="s">
        <v>107</v>
      </c>
      <c r="D42" s="118"/>
      <c r="E42" s="406"/>
      <c r="F42" s="407"/>
      <c r="G42" s="216"/>
      <c r="H42" s="405"/>
      <c r="I42" s="226"/>
      <c r="J42" s="225"/>
      <c r="K42" s="225"/>
      <c r="L42" s="225"/>
      <c r="M42" s="225"/>
      <c r="N42" s="225"/>
    </row>
    <row r="43" spans="1:14" s="224" customFormat="1" ht="18" customHeight="1" thickBot="1">
      <c r="A43" s="398"/>
      <c r="B43" s="110"/>
      <c r="C43" s="160" t="s">
        <v>106</v>
      </c>
      <c r="D43" s="227"/>
      <c r="E43" s="408"/>
      <c r="F43" s="409"/>
      <c r="G43" s="216"/>
      <c r="H43" s="405"/>
      <c r="I43" s="226"/>
      <c r="J43" s="225"/>
      <c r="K43" s="225"/>
      <c r="L43" s="225"/>
      <c r="M43" s="225"/>
      <c r="N43" s="225"/>
    </row>
    <row r="44" spans="1:14" s="141" customFormat="1" ht="18" customHeight="1">
      <c r="A44" s="223"/>
      <c r="G44" s="216"/>
      <c r="H44" s="222"/>
      <c r="I44" s="221"/>
      <c r="J44" s="220"/>
      <c r="K44" s="220"/>
      <c r="L44" s="220"/>
      <c r="M44" s="220"/>
      <c r="N44" s="220"/>
    </row>
    <row r="45" spans="1:14" ht="1.5" customHeight="1"/>
  </sheetData>
  <sheetProtection algorithmName="SHA-512" hashValue="mAg7eVnjlfWidEpXGSUYf/0TW3+39ump6cLWewiKqqbVvCtG/Cc4MAudQgXOjYuVB58Tp1Yx3PIEzF6SsOg+LA==" saltValue="S95DiPe4W+pFyzP1BAhU6w==" spinCount="100000" sheet="1" selectLockedCells="1"/>
  <mergeCells count="31">
    <mergeCell ref="A12:A14"/>
    <mergeCell ref="H10:H18"/>
    <mergeCell ref="A16:A31"/>
    <mergeCell ref="H21:H26"/>
    <mergeCell ref="J24:K24"/>
    <mergeCell ref="I25:J26"/>
    <mergeCell ref="K25:N26"/>
    <mergeCell ref="K11:L11"/>
    <mergeCell ref="K16:L16"/>
    <mergeCell ref="K17:L17"/>
    <mergeCell ref="K18:L18"/>
    <mergeCell ref="A33:A36"/>
    <mergeCell ref="H36:H38"/>
    <mergeCell ref="A38:A43"/>
    <mergeCell ref="E39:F39"/>
    <mergeCell ref="E40:F40"/>
    <mergeCell ref="E41:F41"/>
    <mergeCell ref="H41:H43"/>
    <mergeCell ref="E42:F42"/>
    <mergeCell ref="E43:F43"/>
    <mergeCell ref="H29:H33"/>
    <mergeCell ref="A1:N1"/>
    <mergeCell ref="A3:D3"/>
    <mergeCell ref="E3:N7"/>
    <mergeCell ref="A4:C4"/>
    <mergeCell ref="A5:C5"/>
    <mergeCell ref="B9:F9"/>
    <mergeCell ref="K12:L12"/>
    <mergeCell ref="K13:L13"/>
    <mergeCell ref="K14:L14"/>
    <mergeCell ref="K15:L15"/>
  </mergeCells>
  <pageMargins left="0.5" right="0.5"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zoomScaleNormal="100" workbookViewId="0">
      <selection activeCell="F71" sqref="F71"/>
    </sheetView>
  </sheetViews>
  <sheetFormatPr defaultColWidth="0" defaultRowHeight="15" zeroHeight="1"/>
  <cols>
    <col min="1" max="1" width="9.140625" style="27" customWidth="1"/>
    <col min="2" max="3" width="25" style="27" customWidth="1"/>
    <col min="4" max="4" width="11.42578125" style="27" customWidth="1"/>
    <col min="5" max="5" width="1" style="27" customWidth="1"/>
    <col min="6" max="7" width="25" style="27" customWidth="1"/>
    <col min="8" max="8" width="11.42578125" style="27" customWidth="1"/>
    <col min="9" max="9" width="1" style="27" customWidth="1"/>
    <col min="10" max="11" width="25" style="27" customWidth="1"/>
    <col min="12" max="12" width="11.42578125" style="27" customWidth="1"/>
    <col min="13" max="13" width="9.140625" style="27" customWidth="1"/>
    <col min="14" max="14" width="0" style="27" hidden="1" customWidth="1"/>
    <col min="15" max="16384" width="9.140625" style="27" hidden="1"/>
  </cols>
  <sheetData>
    <row r="1" spans="1:14" ht="28.5">
      <c r="A1" s="345" t="s">
        <v>156</v>
      </c>
      <c r="B1" s="345"/>
      <c r="C1" s="345"/>
      <c r="D1" s="345"/>
      <c r="E1" s="345"/>
      <c r="F1" s="345"/>
      <c r="G1" s="345"/>
      <c r="H1" s="345"/>
      <c r="I1" s="345"/>
      <c r="J1" s="345"/>
      <c r="K1" s="345"/>
      <c r="L1" s="345"/>
      <c r="M1" s="345"/>
      <c r="N1" s="273"/>
    </row>
    <row r="2" spans="1:14" ht="28.5">
      <c r="A2" s="106"/>
      <c r="B2" s="106"/>
      <c r="C2" s="106"/>
      <c r="D2" s="106"/>
      <c r="E2" s="106"/>
      <c r="F2" s="106"/>
      <c r="G2" s="106"/>
      <c r="H2" s="106"/>
      <c r="I2" s="106"/>
      <c r="J2" s="106"/>
      <c r="K2" s="106"/>
      <c r="L2" s="106"/>
      <c r="M2" s="106"/>
      <c r="N2" s="150"/>
    </row>
    <row r="3" spans="1:14" ht="18.75">
      <c r="A3" s="355" t="s">
        <v>36</v>
      </c>
      <c r="B3" s="356"/>
      <c r="C3" s="357"/>
      <c r="D3" s="324" t="s">
        <v>145</v>
      </c>
      <c r="E3" s="325"/>
      <c r="F3" s="325"/>
      <c r="G3" s="325"/>
      <c r="H3" s="325"/>
      <c r="I3" s="325"/>
      <c r="J3" s="325"/>
      <c r="K3" s="325"/>
      <c r="L3" s="325"/>
      <c r="M3" s="326"/>
      <c r="N3" s="271"/>
    </row>
    <row r="4" spans="1:14" ht="18.75">
      <c r="A4" s="358" t="s">
        <v>33</v>
      </c>
      <c r="B4" s="359"/>
      <c r="C4" s="360"/>
      <c r="D4" s="327"/>
      <c r="E4" s="328"/>
      <c r="F4" s="328"/>
      <c r="G4" s="328"/>
      <c r="H4" s="328"/>
      <c r="I4" s="328"/>
      <c r="J4" s="328"/>
      <c r="K4" s="328"/>
      <c r="L4" s="328"/>
      <c r="M4" s="329"/>
      <c r="N4" s="271"/>
    </row>
    <row r="5" spans="1:14" ht="18.75">
      <c r="A5" s="358" t="s">
        <v>35</v>
      </c>
      <c r="B5" s="359"/>
      <c r="C5" s="360"/>
      <c r="D5" s="327"/>
      <c r="E5" s="328"/>
      <c r="F5" s="328"/>
      <c r="G5" s="328"/>
      <c r="H5" s="328"/>
      <c r="I5" s="328"/>
      <c r="J5" s="328"/>
      <c r="K5" s="328"/>
      <c r="L5" s="328"/>
      <c r="M5" s="329"/>
      <c r="N5" s="271"/>
    </row>
    <row r="6" spans="1:14" ht="18.75">
      <c r="A6" s="358" t="s">
        <v>34</v>
      </c>
      <c r="B6" s="359"/>
      <c r="C6" s="360"/>
      <c r="D6" s="327"/>
      <c r="E6" s="328"/>
      <c r="F6" s="328"/>
      <c r="G6" s="328"/>
      <c r="H6" s="328"/>
      <c r="I6" s="328"/>
      <c r="J6" s="328"/>
      <c r="K6" s="328"/>
      <c r="L6" s="328"/>
      <c r="M6" s="329"/>
      <c r="N6" s="271"/>
    </row>
    <row r="7" spans="1:14" ht="18.75">
      <c r="A7" s="29"/>
      <c r="B7" s="151"/>
      <c r="C7" s="30"/>
      <c r="D7" s="327"/>
      <c r="E7" s="328"/>
      <c r="F7" s="328"/>
      <c r="G7" s="328"/>
      <c r="H7" s="328"/>
      <c r="I7" s="328"/>
      <c r="J7" s="328"/>
      <c r="K7" s="328"/>
      <c r="L7" s="328"/>
      <c r="M7" s="329"/>
      <c r="N7" s="271"/>
    </row>
    <row r="8" spans="1:14">
      <c r="A8" s="31"/>
      <c r="B8" s="41"/>
      <c r="C8" s="32"/>
      <c r="D8" s="327"/>
      <c r="E8" s="328"/>
      <c r="F8" s="328"/>
      <c r="G8" s="328"/>
      <c r="H8" s="328"/>
      <c r="I8" s="328"/>
      <c r="J8" s="328"/>
      <c r="K8" s="328"/>
      <c r="L8" s="328"/>
      <c r="M8" s="329"/>
      <c r="N8" s="271"/>
    </row>
    <row r="9" spans="1:14">
      <c r="A9" s="31"/>
      <c r="B9" s="41"/>
      <c r="C9" s="32"/>
      <c r="D9" s="327"/>
      <c r="E9" s="328"/>
      <c r="F9" s="328"/>
      <c r="G9" s="328"/>
      <c r="H9" s="328"/>
      <c r="I9" s="328"/>
      <c r="J9" s="328"/>
      <c r="K9" s="328"/>
      <c r="L9" s="328"/>
      <c r="M9" s="329"/>
      <c r="N9" s="271"/>
    </row>
    <row r="10" spans="1:14" ht="57" customHeight="1">
      <c r="A10" s="33"/>
      <c r="B10" s="34"/>
      <c r="C10" s="35"/>
      <c r="D10" s="330"/>
      <c r="E10" s="331"/>
      <c r="F10" s="331"/>
      <c r="G10" s="331"/>
      <c r="H10" s="331"/>
      <c r="I10" s="331"/>
      <c r="J10" s="331"/>
      <c r="K10" s="331"/>
      <c r="L10" s="331"/>
      <c r="M10" s="332"/>
      <c r="N10" s="271"/>
    </row>
    <row r="11" spans="1:14" ht="7.5" customHeight="1" thickBot="1">
      <c r="A11" s="40"/>
      <c r="B11" s="41"/>
      <c r="C11" s="41"/>
      <c r="D11" s="272"/>
      <c r="E11" s="272"/>
      <c r="F11" s="272"/>
      <c r="G11" s="272"/>
      <c r="H11" s="272"/>
      <c r="I11" s="272"/>
      <c r="J11" s="272"/>
      <c r="K11" s="272"/>
      <c r="L11" s="272"/>
      <c r="M11" s="272"/>
      <c r="N11" s="272"/>
    </row>
    <row r="12" spans="1:14" ht="18.75">
      <c r="A12" s="296" t="s">
        <v>57</v>
      </c>
      <c r="B12" s="42" t="s">
        <v>0</v>
      </c>
      <c r="C12" s="43" t="s">
        <v>42</v>
      </c>
      <c r="D12" s="44" t="s">
        <v>4</v>
      </c>
      <c r="E12" s="22"/>
      <c r="F12" s="42" t="s">
        <v>0</v>
      </c>
      <c r="G12" s="43" t="s">
        <v>42</v>
      </c>
      <c r="H12" s="44" t="s">
        <v>4</v>
      </c>
      <c r="I12" s="45"/>
      <c r="J12" s="42" t="s">
        <v>0</v>
      </c>
      <c r="K12" s="43" t="s">
        <v>42</v>
      </c>
      <c r="L12" s="44" t="s">
        <v>4</v>
      </c>
      <c r="M12" s="342" t="s">
        <v>63</v>
      </c>
      <c r="N12" s="24"/>
    </row>
    <row r="13" spans="1:14" ht="18.75">
      <c r="A13" s="297"/>
      <c r="B13" s="2"/>
      <c r="C13" s="3"/>
      <c r="D13" s="4"/>
      <c r="E13" s="23"/>
      <c r="F13" s="2"/>
      <c r="G13" s="3"/>
      <c r="H13" s="4"/>
      <c r="I13" s="46"/>
      <c r="J13" s="2"/>
      <c r="K13" s="3"/>
      <c r="L13" s="4"/>
      <c r="M13" s="343"/>
      <c r="N13" s="24"/>
    </row>
    <row r="14" spans="1:14" ht="18.75">
      <c r="A14" s="297"/>
      <c r="B14" s="2"/>
      <c r="C14" s="3"/>
      <c r="D14" s="4"/>
      <c r="E14" s="23"/>
      <c r="F14" s="2"/>
      <c r="G14" s="3"/>
      <c r="H14" s="4"/>
      <c r="I14" s="46"/>
      <c r="J14" s="2"/>
      <c r="K14" s="3"/>
      <c r="L14" s="4"/>
      <c r="M14" s="343"/>
      <c r="N14" s="24"/>
    </row>
    <row r="15" spans="1:14" ht="18.75">
      <c r="A15" s="297"/>
      <c r="B15" s="2"/>
      <c r="C15" s="3"/>
      <c r="D15" s="4"/>
      <c r="E15" s="46"/>
      <c r="F15" s="2"/>
      <c r="G15" s="3"/>
      <c r="H15" s="4"/>
      <c r="I15" s="46"/>
      <c r="J15" s="2"/>
      <c r="K15" s="3"/>
      <c r="L15" s="4"/>
      <c r="M15" s="343"/>
      <c r="N15" s="24"/>
    </row>
    <row r="16" spans="1:14" ht="18.75">
      <c r="A16" s="297"/>
      <c r="B16" s="2"/>
      <c r="C16" s="3"/>
      <c r="D16" s="4"/>
      <c r="E16" s="46"/>
      <c r="F16" s="2"/>
      <c r="G16" s="3"/>
      <c r="H16" s="4"/>
      <c r="I16" s="46"/>
      <c r="J16" s="2"/>
      <c r="K16" s="3"/>
      <c r="L16" s="4"/>
      <c r="M16" s="343"/>
      <c r="N16" s="24"/>
    </row>
    <row r="17" spans="1:14" ht="18.75">
      <c r="A17" s="297"/>
      <c r="B17" s="2"/>
      <c r="C17" s="3"/>
      <c r="D17" s="4"/>
      <c r="E17" s="46"/>
      <c r="F17" s="2"/>
      <c r="G17" s="3"/>
      <c r="H17" s="4"/>
      <c r="I17" s="46"/>
      <c r="J17" s="2"/>
      <c r="K17" s="3"/>
      <c r="L17" s="4"/>
      <c r="M17" s="343"/>
      <c r="N17" s="24"/>
    </row>
    <row r="18" spans="1:14" ht="18.75">
      <c r="A18" s="297"/>
      <c r="B18" s="2"/>
      <c r="C18" s="3"/>
      <c r="D18" s="4"/>
      <c r="E18" s="46"/>
      <c r="F18" s="2"/>
      <c r="G18" s="3"/>
      <c r="H18" s="4"/>
      <c r="I18" s="46"/>
      <c r="J18" s="2"/>
      <c r="K18" s="3"/>
      <c r="L18" s="4"/>
      <c r="M18" s="343"/>
      <c r="N18" s="24"/>
    </row>
    <row r="19" spans="1:14" ht="19.5" thickBot="1">
      <c r="A19" s="298"/>
      <c r="B19" s="18"/>
      <c r="C19" s="28"/>
      <c r="D19" s="19"/>
      <c r="E19" s="47"/>
      <c r="F19" s="18"/>
      <c r="G19" s="28"/>
      <c r="H19" s="19"/>
      <c r="I19" s="47"/>
      <c r="J19" s="18"/>
      <c r="K19" s="28"/>
      <c r="L19" s="19"/>
      <c r="M19" s="344"/>
      <c r="N19" s="24"/>
    </row>
    <row r="20" spans="1:14" ht="7.5" customHeight="1" thickBot="1">
      <c r="A20" s="48"/>
      <c r="B20" s="49"/>
      <c r="C20" s="49"/>
      <c r="D20" s="50"/>
      <c r="E20" s="50"/>
      <c r="F20" s="50"/>
      <c r="G20" s="50"/>
      <c r="H20" s="50"/>
      <c r="I20" s="50"/>
      <c r="J20" s="50"/>
      <c r="K20" s="50"/>
      <c r="L20" s="50"/>
      <c r="M20" s="50"/>
      <c r="N20" s="50"/>
    </row>
    <row r="21" spans="1:14" ht="19.5" thickBot="1">
      <c r="A21" s="348" t="s">
        <v>139</v>
      </c>
      <c r="B21" s="283" t="s">
        <v>7</v>
      </c>
      <c r="C21" s="290" t="s">
        <v>154</v>
      </c>
      <c r="D21" s="279"/>
      <c r="E21" s="51"/>
      <c r="F21" s="283" t="s">
        <v>8</v>
      </c>
      <c r="G21" s="290" t="s">
        <v>154</v>
      </c>
      <c r="H21" s="280"/>
      <c r="I21" s="52"/>
      <c r="J21" s="284" t="s">
        <v>9</v>
      </c>
      <c r="K21" s="290" t="s">
        <v>154</v>
      </c>
      <c r="L21" s="280"/>
      <c r="M21" s="351" t="s">
        <v>139</v>
      </c>
      <c r="N21" s="24"/>
    </row>
    <row r="22" spans="1:14" ht="18.75">
      <c r="A22" s="349"/>
      <c r="B22" s="42" t="s">
        <v>0</v>
      </c>
      <c r="C22" s="43" t="s">
        <v>5</v>
      </c>
      <c r="D22" s="44" t="s">
        <v>4</v>
      </c>
      <c r="E22" s="53"/>
      <c r="F22" s="54" t="s">
        <v>0</v>
      </c>
      <c r="G22" s="43" t="s">
        <v>5</v>
      </c>
      <c r="H22" s="55" t="s">
        <v>4</v>
      </c>
      <c r="I22" s="56"/>
      <c r="J22" s="57" t="s">
        <v>0</v>
      </c>
      <c r="K22" s="58" t="s">
        <v>5</v>
      </c>
      <c r="L22" s="59" t="s">
        <v>4</v>
      </c>
      <c r="M22" s="352"/>
      <c r="N22" s="24"/>
    </row>
    <row r="23" spans="1:14" ht="18.75">
      <c r="A23" s="349"/>
      <c r="B23" s="274"/>
      <c r="C23" s="104"/>
      <c r="D23" s="4"/>
      <c r="E23" s="53"/>
      <c r="F23" s="26"/>
      <c r="G23" s="104"/>
      <c r="H23" s="10"/>
      <c r="I23" s="56"/>
      <c r="J23" s="2"/>
      <c r="K23" s="104"/>
      <c r="L23" s="5"/>
      <c r="M23" s="352"/>
      <c r="N23" s="24"/>
    </row>
    <row r="24" spans="1:14" ht="18.75">
      <c r="A24" s="349"/>
      <c r="B24" s="2"/>
      <c r="C24" s="104"/>
      <c r="D24" s="4"/>
      <c r="E24" s="53"/>
      <c r="F24" s="9"/>
      <c r="G24" s="276"/>
      <c r="H24" s="276"/>
      <c r="I24" s="56"/>
      <c r="J24" s="2"/>
      <c r="K24" s="104"/>
      <c r="L24" s="5"/>
      <c r="M24" s="352"/>
      <c r="N24" s="24"/>
    </row>
    <row r="25" spans="1:14" ht="19.5" thickBot="1">
      <c r="A25" s="349"/>
      <c r="B25" s="2"/>
      <c r="C25" s="104"/>
      <c r="D25" s="4"/>
      <c r="E25" s="53"/>
      <c r="F25" s="9"/>
      <c r="G25" s="104"/>
      <c r="H25" s="10"/>
      <c r="I25" s="56"/>
      <c r="J25" s="2"/>
      <c r="K25" s="104"/>
      <c r="L25" s="12"/>
      <c r="M25" s="352"/>
      <c r="N25" s="24"/>
    </row>
    <row r="26" spans="1:14" ht="19.5" thickBot="1">
      <c r="A26" s="349"/>
      <c r="B26" s="2"/>
      <c r="C26" s="104"/>
      <c r="D26" s="4"/>
      <c r="E26" s="53"/>
      <c r="F26" s="9"/>
      <c r="G26" s="104"/>
      <c r="H26" s="10"/>
      <c r="I26" s="56"/>
      <c r="J26" s="299" t="s">
        <v>10</v>
      </c>
      <c r="K26" s="300"/>
      <c r="L26" s="60">
        <f>SUM(L23:L24)</f>
        <v>0</v>
      </c>
      <c r="M26" s="352"/>
      <c r="N26" s="24"/>
    </row>
    <row r="27" spans="1:14" ht="19.5" thickBot="1">
      <c r="A27" s="349"/>
      <c r="B27" s="2"/>
      <c r="C27" s="104"/>
      <c r="D27" s="4"/>
      <c r="E27" s="53"/>
      <c r="F27" s="9"/>
      <c r="G27" s="104"/>
      <c r="H27" s="10"/>
      <c r="I27" s="61"/>
      <c r="J27" s="333" t="s">
        <v>152</v>
      </c>
      <c r="K27" s="334"/>
      <c r="L27" s="335"/>
      <c r="M27" s="353"/>
      <c r="N27" s="24"/>
    </row>
    <row r="28" spans="1:14" ht="18.75">
      <c r="A28" s="349"/>
      <c r="B28" s="2"/>
      <c r="C28" s="104"/>
      <c r="D28" s="4"/>
      <c r="E28" s="53"/>
      <c r="F28" s="9"/>
      <c r="G28" s="104"/>
      <c r="H28" s="4"/>
      <c r="I28" s="61"/>
      <c r="J28" s="361"/>
      <c r="K28" s="362"/>
      <c r="L28" s="363"/>
      <c r="M28" s="353"/>
      <c r="N28" s="24"/>
    </row>
    <row r="29" spans="1:14" ht="19.5" thickBot="1">
      <c r="A29" s="349"/>
      <c r="B29" s="2"/>
      <c r="C29" s="104"/>
      <c r="D29" s="6"/>
      <c r="E29" s="53"/>
      <c r="F29" s="9"/>
      <c r="G29" s="104"/>
      <c r="H29" s="11"/>
      <c r="I29" s="61"/>
      <c r="J29" s="361"/>
      <c r="K29" s="362"/>
      <c r="L29" s="363"/>
      <c r="M29" s="353"/>
      <c r="N29" s="24"/>
    </row>
    <row r="30" spans="1:14" ht="19.5" thickBot="1">
      <c r="A30" s="350"/>
      <c r="B30" s="294" t="s">
        <v>10</v>
      </c>
      <c r="C30" s="303"/>
      <c r="D30" s="8">
        <f>SUM(D22:D29)</f>
        <v>0</v>
      </c>
      <c r="E30" s="62"/>
      <c r="F30" s="294" t="s">
        <v>10</v>
      </c>
      <c r="G30" s="295"/>
      <c r="H30" s="1">
        <f>SUM(H22:H29)</f>
        <v>0</v>
      </c>
      <c r="I30" s="63"/>
      <c r="J30" s="364"/>
      <c r="K30" s="365"/>
      <c r="L30" s="366"/>
      <c r="M30" s="354"/>
      <c r="N30" s="24"/>
    </row>
    <row r="31" spans="1:14" ht="7.5" customHeight="1" thickBot="1">
      <c r="A31" s="64"/>
      <c r="B31" s="64"/>
      <c r="C31" s="64"/>
      <c r="D31" s="64"/>
      <c r="E31" s="64"/>
      <c r="F31" s="64"/>
      <c r="G31" s="65"/>
      <c r="H31" s="66"/>
      <c r="I31" s="67"/>
      <c r="J31" s="68"/>
      <c r="K31" s="68"/>
      <c r="L31" s="68"/>
      <c r="M31" s="89"/>
      <c r="N31" s="39"/>
    </row>
    <row r="32" spans="1:14" ht="19.5" thickBot="1">
      <c r="A32" s="315" t="s">
        <v>29</v>
      </c>
      <c r="B32" s="283" t="s">
        <v>7</v>
      </c>
      <c r="C32" s="290" t="s">
        <v>154</v>
      </c>
      <c r="D32" s="279"/>
      <c r="E32" s="69"/>
      <c r="F32" s="283" t="s">
        <v>8</v>
      </c>
      <c r="G32" s="290" t="s">
        <v>154</v>
      </c>
      <c r="H32" s="278"/>
      <c r="I32" s="69"/>
      <c r="J32" s="285" t="s">
        <v>9</v>
      </c>
      <c r="K32" s="291" t="s">
        <v>154</v>
      </c>
      <c r="L32" s="278"/>
      <c r="M32" s="321" t="s">
        <v>29</v>
      </c>
      <c r="N32" s="24"/>
    </row>
    <row r="33" spans="1:14" ht="18.75">
      <c r="A33" s="368"/>
      <c r="B33" s="70" t="s">
        <v>0</v>
      </c>
      <c r="C33" s="71" t="s">
        <v>5</v>
      </c>
      <c r="D33" s="72" t="s">
        <v>4</v>
      </c>
      <c r="E33" s="73"/>
      <c r="F33" s="54" t="s">
        <v>0</v>
      </c>
      <c r="G33" s="43" t="s">
        <v>5</v>
      </c>
      <c r="H33" s="44" t="s">
        <v>4</v>
      </c>
      <c r="I33" s="73"/>
      <c r="J33" s="74" t="s">
        <v>0</v>
      </c>
      <c r="K33" s="75" t="s">
        <v>5</v>
      </c>
      <c r="L33" s="76" t="s">
        <v>4</v>
      </c>
      <c r="M33" s="322"/>
      <c r="N33" s="24"/>
    </row>
    <row r="34" spans="1:14" ht="18.75">
      <c r="A34" s="368"/>
      <c r="B34" s="13" t="s">
        <v>146</v>
      </c>
      <c r="C34" s="275" t="s">
        <v>148</v>
      </c>
      <c r="D34" s="14">
        <v>1</v>
      </c>
      <c r="E34" s="77"/>
      <c r="F34" s="2" t="s">
        <v>3</v>
      </c>
      <c r="G34" s="104" t="s">
        <v>46</v>
      </c>
      <c r="H34" s="5">
        <v>3</v>
      </c>
      <c r="I34" s="77"/>
      <c r="J34" s="13"/>
      <c r="K34" s="105"/>
      <c r="L34" s="14"/>
      <c r="M34" s="322"/>
      <c r="N34" s="24"/>
    </row>
    <row r="35" spans="1:14" ht="18.75">
      <c r="A35" s="368"/>
      <c r="B35" s="13" t="s">
        <v>1</v>
      </c>
      <c r="C35" s="105" t="s">
        <v>46</v>
      </c>
      <c r="D35" s="14">
        <v>3</v>
      </c>
      <c r="E35" s="77"/>
      <c r="F35" s="9" t="s">
        <v>52</v>
      </c>
      <c r="G35" s="104" t="s">
        <v>46</v>
      </c>
      <c r="H35" s="10">
        <v>1.5</v>
      </c>
      <c r="I35" s="77"/>
      <c r="J35" s="13"/>
      <c r="K35" s="105"/>
      <c r="L35" s="14"/>
      <c r="M35" s="322"/>
      <c r="N35" s="24"/>
    </row>
    <row r="36" spans="1:14" ht="19.5" thickBot="1">
      <c r="A36" s="368"/>
      <c r="B36" s="13" t="s">
        <v>21</v>
      </c>
      <c r="C36" s="105" t="s">
        <v>46</v>
      </c>
      <c r="D36" s="14">
        <v>3</v>
      </c>
      <c r="E36" s="77"/>
      <c r="F36" s="2" t="s">
        <v>26</v>
      </c>
      <c r="G36" s="104" t="s">
        <v>46</v>
      </c>
      <c r="H36" s="5">
        <v>1.5</v>
      </c>
      <c r="I36" s="77"/>
      <c r="J36" s="13"/>
      <c r="K36" s="105"/>
      <c r="L36" s="17"/>
      <c r="M36" s="322"/>
      <c r="N36" s="24"/>
    </row>
    <row r="37" spans="1:14" ht="19.5" thickBot="1">
      <c r="A37" s="368"/>
      <c r="B37" s="13" t="s">
        <v>22</v>
      </c>
      <c r="C37" s="105" t="s">
        <v>46</v>
      </c>
      <c r="D37" s="14">
        <v>4</v>
      </c>
      <c r="E37" s="77"/>
      <c r="F37" s="292"/>
      <c r="G37" s="276"/>
      <c r="H37" s="276"/>
      <c r="I37" s="77"/>
      <c r="J37" s="301" t="s">
        <v>10</v>
      </c>
      <c r="K37" s="302"/>
      <c r="L37" s="60">
        <f>SUM(L34:L36)</f>
        <v>0</v>
      </c>
      <c r="M37" s="322"/>
      <c r="N37" s="24"/>
    </row>
    <row r="38" spans="1:14" ht="19.5" thickBot="1">
      <c r="A38" s="368"/>
      <c r="B38" s="13"/>
      <c r="C38" s="105"/>
      <c r="D38" s="14"/>
      <c r="E38" s="77"/>
      <c r="F38" s="2"/>
      <c r="G38" s="104"/>
      <c r="H38" s="5"/>
      <c r="I38" s="77"/>
      <c r="J38" s="333" t="s">
        <v>152</v>
      </c>
      <c r="K38" s="334"/>
      <c r="L38" s="335"/>
      <c r="M38" s="322"/>
      <c r="N38" s="24"/>
    </row>
    <row r="39" spans="1:14" ht="18.75">
      <c r="A39" s="368"/>
      <c r="B39" s="13"/>
      <c r="C39" s="105"/>
      <c r="D39" s="14"/>
      <c r="E39" s="77"/>
      <c r="F39" s="2"/>
      <c r="G39" s="104"/>
      <c r="H39" s="5"/>
      <c r="I39" s="77"/>
      <c r="J39" s="336"/>
      <c r="K39" s="337"/>
      <c r="L39" s="338"/>
      <c r="M39" s="322"/>
      <c r="N39" s="24"/>
    </row>
    <row r="40" spans="1:14" ht="18.75">
      <c r="A40" s="368"/>
      <c r="B40" s="13"/>
      <c r="C40" s="105"/>
      <c r="D40" s="15"/>
      <c r="E40" s="77"/>
      <c r="F40" s="2"/>
      <c r="G40" s="104"/>
      <c r="H40" s="4"/>
      <c r="I40" s="77"/>
      <c r="J40" s="336"/>
      <c r="K40" s="337"/>
      <c r="L40" s="338"/>
      <c r="M40" s="322"/>
      <c r="N40" s="24"/>
    </row>
    <row r="41" spans="1:14" ht="19.5" thickBot="1">
      <c r="A41" s="368"/>
      <c r="B41" s="13"/>
      <c r="C41" s="105"/>
      <c r="D41" s="16"/>
      <c r="E41" s="78"/>
      <c r="F41" s="2"/>
      <c r="G41" s="104"/>
      <c r="H41" s="6"/>
      <c r="I41" s="78"/>
      <c r="J41" s="336"/>
      <c r="K41" s="337"/>
      <c r="L41" s="338"/>
      <c r="M41" s="322"/>
      <c r="N41" s="24"/>
    </row>
    <row r="42" spans="1:14" ht="19.5" thickBot="1">
      <c r="A42" s="369"/>
      <c r="B42" s="304" t="s">
        <v>10</v>
      </c>
      <c r="C42" s="305"/>
      <c r="D42" s="1">
        <f>SUM(D34:D41)</f>
        <v>11</v>
      </c>
      <c r="E42" s="79"/>
      <c r="F42" s="294" t="s">
        <v>10</v>
      </c>
      <c r="G42" s="295"/>
      <c r="H42" s="7">
        <f>SUM(H34:H41)</f>
        <v>6</v>
      </c>
      <c r="I42" s="79"/>
      <c r="J42" s="339"/>
      <c r="K42" s="340"/>
      <c r="L42" s="341"/>
      <c r="M42" s="323"/>
      <c r="N42" s="24"/>
    </row>
    <row r="43" spans="1:14" ht="7.5" customHeight="1" thickBot="1">
      <c r="A43" s="64"/>
      <c r="B43" s="64"/>
      <c r="C43" s="66"/>
      <c r="D43" s="66"/>
      <c r="E43" s="66"/>
      <c r="F43" s="64"/>
      <c r="G43" s="80"/>
      <c r="H43" s="81"/>
      <c r="I43" s="67"/>
      <c r="J43" s="64"/>
      <c r="K43" s="82"/>
      <c r="L43" s="82"/>
      <c r="M43" s="82"/>
      <c r="N43" s="39"/>
    </row>
    <row r="44" spans="1:14" ht="19.5" thickBot="1">
      <c r="A44" s="367" t="s">
        <v>30</v>
      </c>
      <c r="B44" s="285" t="s">
        <v>7</v>
      </c>
      <c r="C44" s="290" t="s">
        <v>154</v>
      </c>
      <c r="D44" s="278"/>
      <c r="E44" s="69"/>
      <c r="F44" s="285" t="s">
        <v>8</v>
      </c>
      <c r="G44" s="290" t="s">
        <v>154</v>
      </c>
      <c r="H44" s="278"/>
      <c r="I44" s="69"/>
      <c r="J44" s="285" t="s">
        <v>9</v>
      </c>
      <c r="K44" s="291" t="s">
        <v>154</v>
      </c>
      <c r="L44" s="278"/>
      <c r="M44" s="321" t="s">
        <v>30</v>
      </c>
      <c r="N44" s="24"/>
    </row>
    <row r="45" spans="1:14" ht="18.75">
      <c r="A45" s="368"/>
      <c r="B45" s="54" t="s">
        <v>0</v>
      </c>
      <c r="C45" s="43" t="s">
        <v>5</v>
      </c>
      <c r="D45" s="72" t="s">
        <v>4</v>
      </c>
      <c r="E45" s="73"/>
      <c r="F45" s="54" t="s">
        <v>0</v>
      </c>
      <c r="G45" s="43" t="s">
        <v>5</v>
      </c>
      <c r="H45" s="72" t="s">
        <v>4</v>
      </c>
      <c r="I45" s="73"/>
      <c r="J45" s="74" t="s">
        <v>0</v>
      </c>
      <c r="K45" s="75" t="s">
        <v>5</v>
      </c>
      <c r="L45" s="76" t="s">
        <v>4</v>
      </c>
      <c r="M45" s="322"/>
      <c r="N45" s="24"/>
    </row>
    <row r="46" spans="1:14" ht="18.75">
      <c r="A46" s="368"/>
      <c r="B46" s="9" t="s">
        <v>24</v>
      </c>
      <c r="C46" s="104" t="s">
        <v>46</v>
      </c>
      <c r="D46" s="14">
        <v>1.5</v>
      </c>
      <c r="E46" s="77"/>
      <c r="F46" s="9"/>
      <c r="G46" s="104"/>
      <c r="H46" s="14"/>
      <c r="I46" s="77"/>
      <c r="J46" s="13"/>
      <c r="K46" s="105"/>
      <c r="L46" s="14"/>
      <c r="M46" s="322"/>
      <c r="N46" s="24"/>
    </row>
    <row r="47" spans="1:14" ht="18.75">
      <c r="A47" s="368"/>
      <c r="B47" s="9" t="s">
        <v>27</v>
      </c>
      <c r="C47" s="104" t="s">
        <v>46</v>
      </c>
      <c r="D47" s="14">
        <v>3</v>
      </c>
      <c r="E47" s="77"/>
      <c r="F47" s="9"/>
      <c r="G47" s="104"/>
      <c r="H47" s="14"/>
      <c r="I47" s="77"/>
      <c r="J47" s="13"/>
      <c r="K47" s="105"/>
      <c r="L47" s="14"/>
      <c r="M47" s="322"/>
      <c r="N47" s="24"/>
    </row>
    <row r="48" spans="1:14" ht="19.5" thickBot="1">
      <c r="A48" s="368"/>
      <c r="B48" s="9" t="s">
        <v>2</v>
      </c>
      <c r="C48" s="104" t="s">
        <v>46</v>
      </c>
      <c r="D48" s="14">
        <v>3</v>
      </c>
      <c r="E48" s="77"/>
      <c r="F48" s="9"/>
      <c r="G48" s="104"/>
      <c r="H48" s="14"/>
      <c r="I48" s="77"/>
      <c r="J48" s="13"/>
      <c r="K48" s="105"/>
      <c r="L48" s="17"/>
      <c r="M48" s="322"/>
      <c r="N48" s="24"/>
    </row>
    <row r="49" spans="1:14" ht="19.5" thickBot="1">
      <c r="A49" s="368"/>
      <c r="B49" s="9" t="s">
        <v>23</v>
      </c>
      <c r="C49" s="104" t="s">
        <v>46</v>
      </c>
      <c r="D49" s="14">
        <v>3</v>
      </c>
      <c r="E49" s="77"/>
      <c r="F49" s="9"/>
      <c r="G49" s="104"/>
      <c r="H49" s="14"/>
      <c r="I49" s="77"/>
      <c r="J49" s="301" t="s">
        <v>10</v>
      </c>
      <c r="K49" s="302"/>
      <c r="L49" s="60">
        <f>SUM(L46:L48)</f>
        <v>0</v>
      </c>
      <c r="M49" s="322"/>
      <c r="N49" s="24"/>
    </row>
    <row r="50" spans="1:14" ht="19.5" thickBot="1">
      <c r="A50" s="368"/>
      <c r="B50" s="9"/>
      <c r="C50" s="104"/>
      <c r="D50" s="14"/>
      <c r="E50" s="77"/>
      <c r="F50" s="9"/>
      <c r="G50" s="104"/>
      <c r="H50" s="14"/>
      <c r="I50" s="77"/>
      <c r="J50" s="333" t="s">
        <v>152</v>
      </c>
      <c r="K50" s="334"/>
      <c r="L50" s="335"/>
      <c r="M50" s="322"/>
      <c r="N50" s="24"/>
    </row>
    <row r="51" spans="1:14" ht="18.75">
      <c r="A51" s="368"/>
      <c r="B51" s="9"/>
      <c r="C51" s="104"/>
      <c r="D51" s="14"/>
      <c r="E51" s="77"/>
      <c r="F51" s="9"/>
      <c r="G51" s="104"/>
      <c r="H51" s="14"/>
      <c r="I51" s="77"/>
      <c r="J51" s="336"/>
      <c r="K51" s="337"/>
      <c r="L51" s="338"/>
      <c r="M51" s="322"/>
      <c r="N51" s="24"/>
    </row>
    <row r="52" spans="1:14" ht="18.75">
      <c r="A52" s="368"/>
      <c r="B52" s="9"/>
      <c r="C52" s="104"/>
      <c r="D52" s="15"/>
      <c r="E52" s="77"/>
      <c r="F52" s="9"/>
      <c r="G52" s="104"/>
      <c r="H52" s="15"/>
      <c r="I52" s="77"/>
      <c r="J52" s="336"/>
      <c r="K52" s="337"/>
      <c r="L52" s="338"/>
      <c r="M52" s="322"/>
      <c r="N52" s="24"/>
    </row>
    <row r="53" spans="1:14" ht="19.5" thickBot="1">
      <c r="A53" s="368"/>
      <c r="B53" s="9"/>
      <c r="C53" s="104"/>
      <c r="D53" s="16"/>
      <c r="E53" s="78"/>
      <c r="F53" s="9"/>
      <c r="G53" s="104"/>
      <c r="H53" s="16"/>
      <c r="I53" s="77"/>
      <c r="J53" s="336"/>
      <c r="K53" s="337"/>
      <c r="L53" s="338"/>
      <c r="M53" s="322"/>
      <c r="N53" s="24"/>
    </row>
    <row r="54" spans="1:14" ht="19.5" thickBot="1">
      <c r="A54" s="317"/>
      <c r="B54" s="294" t="s">
        <v>10</v>
      </c>
      <c r="C54" s="295"/>
      <c r="D54" s="1">
        <f>SUM(D46:D53)</f>
        <v>10.5</v>
      </c>
      <c r="E54" s="79"/>
      <c r="F54" s="294" t="s">
        <v>10</v>
      </c>
      <c r="G54" s="295"/>
      <c r="H54" s="1">
        <f>SUM(H46:H53)</f>
        <v>0</v>
      </c>
      <c r="I54" s="83"/>
      <c r="J54" s="339"/>
      <c r="K54" s="340"/>
      <c r="L54" s="341"/>
      <c r="M54" s="323"/>
      <c r="N54" s="24"/>
    </row>
    <row r="55" spans="1:14" ht="7.5" customHeight="1" thickBot="1">
      <c r="A55" s="68"/>
      <c r="B55" s="68"/>
      <c r="C55" s="68"/>
      <c r="D55" s="68"/>
      <c r="E55" s="68"/>
      <c r="F55" s="68"/>
      <c r="G55" s="62"/>
      <c r="H55" s="62"/>
      <c r="I55" s="62"/>
      <c r="J55" s="64"/>
      <c r="K55" s="82"/>
      <c r="L55" s="82"/>
      <c r="M55" s="82"/>
      <c r="N55" s="39"/>
    </row>
    <row r="56" spans="1:14" ht="19.5" thickBot="1">
      <c r="A56" s="315" t="s">
        <v>31</v>
      </c>
      <c r="B56" s="286" t="s">
        <v>32</v>
      </c>
      <c r="C56" s="290" t="s">
        <v>154</v>
      </c>
      <c r="D56" s="277"/>
      <c r="E56" s="69"/>
      <c r="F56" s="286" t="s">
        <v>8</v>
      </c>
      <c r="G56" s="290" t="s">
        <v>154</v>
      </c>
      <c r="H56" s="278"/>
      <c r="I56" s="69"/>
      <c r="J56" s="285" t="s">
        <v>9</v>
      </c>
      <c r="K56" s="291" t="s">
        <v>154</v>
      </c>
      <c r="L56" s="281"/>
      <c r="M56" s="428" t="s">
        <v>31</v>
      </c>
      <c r="N56" s="24"/>
    </row>
    <row r="57" spans="1:14" ht="18.75">
      <c r="A57" s="316"/>
      <c r="B57" s="57" t="s">
        <v>0</v>
      </c>
      <c r="C57" s="84" t="s">
        <v>5</v>
      </c>
      <c r="D57" s="55" t="s">
        <v>4</v>
      </c>
      <c r="E57" s="73"/>
      <c r="F57" s="85" t="s">
        <v>0</v>
      </c>
      <c r="G57" s="84" t="s">
        <v>5</v>
      </c>
      <c r="H57" s="72" t="s">
        <v>4</v>
      </c>
      <c r="I57" s="73"/>
      <c r="J57" s="74" t="s">
        <v>0</v>
      </c>
      <c r="K57" s="75" t="s">
        <v>5</v>
      </c>
      <c r="L57" s="201" t="s">
        <v>4</v>
      </c>
      <c r="M57" s="429"/>
      <c r="N57" s="24"/>
    </row>
    <row r="58" spans="1:14" ht="18.75">
      <c r="A58" s="316"/>
      <c r="B58" s="2" t="s">
        <v>17</v>
      </c>
      <c r="C58" s="104" t="s">
        <v>46</v>
      </c>
      <c r="D58" s="5">
        <v>3</v>
      </c>
      <c r="E58" s="77"/>
      <c r="F58" s="9" t="s">
        <v>28</v>
      </c>
      <c r="G58" s="104" t="s">
        <v>53</v>
      </c>
      <c r="H58" s="14">
        <v>3</v>
      </c>
      <c r="I58" s="86"/>
      <c r="J58" s="13"/>
      <c r="K58" s="105"/>
      <c r="L58" s="202"/>
      <c r="M58" s="429"/>
      <c r="N58" s="24"/>
    </row>
    <row r="59" spans="1:14" ht="18.75">
      <c r="A59" s="316"/>
      <c r="B59" s="2"/>
      <c r="C59" s="104"/>
      <c r="D59" s="5"/>
      <c r="E59" s="77"/>
      <c r="F59" s="9"/>
      <c r="G59" s="104"/>
      <c r="H59" s="14"/>
      <c r="I59" s="86"/>
      <c r="J59" s="13"/>
      <c r="K59" s="105"/>
      <c r="L59" s="202"/>
      <c r="M59" s="429"/>
      <c r="N59" s="24"/>
    </row>
    <row r="60" spans="1:14" ht="19.5" thickBot="1">
      <c r="A60" s="316"/>
      <c r="B60" s="2"/>
      <c r="C60" s="104"/>
      <c r="D60" s="5"/>
      <c r="E60" s="77"/>
      <c r="F60" s="9"/>
      <c r="G60" s="104"/>
      <c r="H60" s="14"/>
      <c r="I60" s="86"/>
      <c r="J60" s="13"/>
      <c r="K60" s="105"/>
      <c r="L60" s="203"/>
      <c r="M60" s="429"/>
      <c r="N60" s="24"/>
    </row>
    <row r="61" spans="1:14" ht="19.5" thickBot="1">
      <c r="A61" s="316"/>
      <c r="B61" s="2"/>
      <c r="C61" s="104"/>
      <c r="D61" s="5"/>
      <c r="E61" s="77"/>
      <c r="F61" s="9"/>
      <c r="G61" s="104"/>
      <c r="H61" s="14"/>
      <c r="I61" s="86"/>
      <c r="J61" s="301" t="s">
        <v>10</v>
      </c>
      <c r="K61" s="302"/>
      <c r="L61" s="204">
        <f>SUM(L58:L60)</f>
        <v>0</v>
      </c>
      <c r="M61" s="429"/>
      <c r="N61" s="24"/>
    </row>
    <row r="62" spans="1:14" ht="19.5" thickBot="1">
      <c r="A62" s="316"/>
      <c r="B62" s="2"/>
      <c r="C62" s="104"/>
      <c r="D62" s="5"/>
      <c r="E62" s="77"/>
      <c r="F62" s="9"/>
      <c r="G62" s="104"/>
      <c r="H62" s="14"/>
      <c r="I62" s="86"/>
      <c r="J62" s="318" t="s">
        <v>152</v>
      </c>
      <c r="K62" s="319"/>
      <c r="L62" s="431"/>
      <c r="M62" s="429"/>
      <c r="N62" s="24"/>
    </row>
    <row r="63" spans="1:14" ht="18.75">
      <c r="A63" s="316"/>
      <c r="B63" s="2"/>
      <c r="C63" s="104"/>
      <c r="D63" s="5"/>
      <c r="E63" s="77"/>
      <c r="F63" s="9"/>
      <c r="G63" s="104"/>
      <c r="H63" s="14"/>
      <c r="I63" s="86"/>
      <c r="J63" s="432"/>
      <c r="K63" s="433"/>
      <c r="L63" s="433"/>
      <c r="M63" s="429"/>
      <c r="N63" s="24"/>
    </row>
    <row r="64" spans="1:14" ht="18.75">
      <c r="A64" s="316"/>
      <c r="B64" s="2"/>
      <c r="C64" s="104"/>
      <c r="D64" s="4"/>
      <c r="E64" s="77"/>
      <c r="F64" s="9"/>
      <c r="G64" s="104"/>
      <c r="H64" s="15"/>
      <c r="I64" s="86"/>
      <c r="J64" s="434"/>
      <c r="K64" s="337"/>
      <c r="L64" s="337"/>
      <c r="M64" s="429"/>
      <c r="N64" s="24"/>
    </row>
    <row r="65" spans="1:14" ht="19.5" thickBot="1">
      <c r="A65" s="316"/>
      <c r="B65" s="2"/>
      <c r="C65" s="104"/>
      <c r="D65" s="11"/>
      <c r="E65" s="78"/>
      <c r="F65" s="9"/>
      <c r="G65" s="104"/>
      <c r="H65" s="16"/>
      <c r="I65" s="87"/>
      <c r="J65" s="434"/>
      <c r="K65" s="337"/>
      <c r="L65" s="337"/>
      <c r="M65" s="429"/>
      <c r="N65" s="24"/>
    </row>
    <row r="66" spans="1:14" ht="19.5" thickBot="1">
      <c r="A66" s="317"/>
      <c r="B66" s="294" t="s">
        <v>10</v>
      </c>
      <c r="C66" s="295"/>
      <c r="D66" s="207">
        <f>SUM(D58:D65)</f>
        <v>3</v>
      </c>
      <c r="E66" s="206"/>
      <c r="F66" s="294" t="s">
        <v>10</v>
      </c>
      <c r="G66" s="295"/>
      <c r="H66" s="207">
        <f>SUM(H58:H65)</f>
        <v>3</v>
      </c>
      <c r="I66" s="211"/>
      <c r="J66" s="435"/>
      <c r="K66" s="436"/>
      <c r="L66" s="436"/>
      <c r="M66" s="430"/>
      <c r="N66" s="24"/>
    </row>
    <row r="67" spans="1:14" ht="7.5" customHeight="1" thickBot="1">
      <c r="A67" s="195"/>
      <c r="B67" s="196"/>
      <c r="C67" s="90"/>
      <c r="D67" s="212"/>
      <c r="E67" s="205"/>
      <c r="F67" s="90"/>
      <c r="G67" s="90"/>
      <c r="H67" s="212"/>
      <c r="I67" s="205"/>
      <c r="J67" s="92"/>
      <c r="K67" s="92"/>
      <c r="L67" s="92"/>
      <c r="M67" s="200"/>
      <c r="N67" s="24"/>
    </row>
    <row r="68" spans="1:14" ht="19.5" thickBot="1">
      <c r="A68" s="437" t="s">
        <v>105</v>
      </c>
      <c r="B68" s="293" t="s">
        <v>32</v>
      </c>
      <c r="C68" s="291" t="s">
        <v>154</v>
      </c>
      <c r="D68" s="282"/>
      <c r="E68" s="208"/>
      <c r="F68" s="293" t="s">
        <v>8</v>
      </c>
      <c r="G68" s="291" t="s">
        <v>154</v>
      </c>
      <c r="H68" s="282"/>
      <c r="I68" s="208"/>
      <c r="J68" s="438" t="s">
        <v>39</v>
      </c>
      <c r="K68" s="439"/>
      <c r="L68" s="439"/>
      <c r="M68" s="428" t="s">
        <v>105</v>
      </c>
      <c r="N68" s="93"/>
    </row>
    <row r="69" spans="1:14" ht="18.75">
      <c r="A69" s="316"/>
      <c r="B69" s="197" t="s">
        <v>0</v>
      </c>
      <c r="C69" s="198" t="s">
        <v>5</v>
      </c>
      <c r="D69" s="199" t="s">
        <v>4</v>
      </c>
      <c r="E69" s="73"/>
      <c r="F69" s="209" t="s">
        <v>0</v>
      </c>
      <c r="G69" s="198" t="s">
        <v>5</v>
      </c>
      <c r="H69" s="210" t="s">
        <v>4</v>
      </c>
      <c r="I69" s="73"/>
      <c r="J69" s="309"/>
      <c r="K69" s="310"/>
      <c r="L69" s="310"/>
      <c r="M69" s="429"/>
      <c r="N69" s="97"/>
    </row>
    <row r="70" spans="1:14" ht="18.75">
      <c r="A70" s="316"/>
      <c r="B70" s="2"/>
      <c r="C70" s="104"/>
      <c r="D70" s="5"/>
      <c r="E70" s="77"/>
      <c r="F70" s="9"/>
      <c r="G70" s="104"/>
      <c r="H70" s="14"/>
      <c r="I70" s="86"/>
      <c r="J70" s="309"/>
      <c r="K70" s="310"/>
      <c r="L70" s="310"/>
      <c r="M70" s="429"/>
      <c r="N70" s="102"/>
    </row>
    <row r="71" spans="1:14" ht="18.75">
      <c r="A71" s="316"/>
      <c r="B71" s="2"/>
      <c r="C71" s="104"/>
      <c r="D71" s="5"/>
      <c r="E71" s="77"/>
      <c r="F71" s="9"/>
      <c r="G71" s="104"/>
      <c r="H71" s="14"/>
      <c r="I71" s="86"/>
      <c r="J71" s="309"/>
      <c r="K71" s="310"/>
      <c r="L71" s="310"/>
      <c r="M71" s="429"/>
      <c r="N71" s="102"/>
    </row>
    <row r="72" spans="1:14" ht="18.75">
      <c r="A72" s="316"/>
      <c r="B72" s="2"/>
      <c r="C72" s="104"/>
      <c r="D72" s="5"/>
      <c r="E72" s="77"/>
      <c r="F72" s="9"/>
      <c r="G72" s="104"/>
      <c r="H72" s="14"/>
      <c r="I72" s="86"/>
      <c r="J72" s="309"/>
      <c r="K72" s="310"/>
      <c r="L72" s="310"/>
      <c r="M72" s="429"/>
      <c r="N72" s="24"/>
    </row>
    <row r="73" spans="1:14" ht="18.75">
      <c r="A73" s="316"/>
      <c r="B73" s="2"/>
      <c r="C73" s="104"/>
      <c r="D73" s="5"/>
      <c r="E73" s="77"/>
      <c r="F73" s="9"/>
      <c r="G73" s="104"/>
      <c r="H73" s="14"/>
      <c r="I73" s="86"/>
      <c r="J73" s="309"/>
      <c r="K73" s="310"/>
      <c r="L73" s="310"/>
      <c r="M73" s="429"/>
      <c r="N73" s="24"/>
    </row>
    <row r="74" spans="1:14" ht="18.75">
      <c r="A74" s="316"/>
      <c r="B74" s="2"/>
      <c r="C74" s="104"/>
      <c r="D74" s="5"/>
      <c r="E74" s="77"/>
      <c r="F74" s="9"/>
      <c r="G74" s="104"/>
      <c r="H74" s="14"/>
      <c r="I74" s="86"/>
      <c r="J74" s="309"/>
      <c r="K74" s="310"/>
      <c r="L74" s="310"/>
      <c r="M74" s="429"/>
      <c r="N74" s="24"/>
    </row>
    <row r="75" spans="1:14" ht="18.75">
      <c r="A75" s="316"/>
      <c r="B75" s="2"/>
      <c r="C75" s="104"/>
      <c r="D75" s="5"/>
      <c r="E75" s="77"/>
      <c r="F75" s="9"/>
      <c r="G75" s="104"/>
      <c r="H75" s="14"/>
      <c r="I75" s="86"/>
      <c r="J75" s="309"/>
      <c r="K75" s="310"/>
      <c r="L75" s="310"/>
      <c r="M75" s="429"/>
      <c r="N75" s="24"/>
    </row>
    <row r="76" spans="1:14" ht="18.75">
      <c r="A76" s="316"/>
      <c r="B76" s="2"/>
      <c r="C76" s="104"/>
      <c r="D76" s="4"/>
      <c r="E76" s="77"/>
      <c r="F76" s="9"/>
      <c r="G76" s="104"/>
      <c r="H76" s="15"/>
      <c r="I76" s="86"/>
      <c r="J76" s="309"/>
      <c r="K76" s="310"/>
      <c r="L76" s="310"/>
      <c r="M76" s="429"/>
      <c r="N76" s="24"/>
    </row>
    <row r="77" spans="1:14" ht="19.5" thickBot="1">
      <c r="A77" s="316"/>
      <c r="B77" s="2"/>
      <c r="C77" s="104"/>
      <c r="D77" s="11"/>
      <c r="E77" s="78"/>
      <c r="F77" s="9"/>
      <c r="G77" s="104"/>
      <c r="H77" s="16"/>
      <c r="I77" s="87"/>
      <c r="J77" s="309"/>
      <c r="K77" s="310"/>
      <c r="L77" s="310"/>
      <c r="M77" s="429"/>
      <c r="N77" s="24"/>
    </row>
    <row r="78" spans="1:14" ht="19.5" thickBot="1">
      <c r="A78" s="317"/>
      <c r="B78" s="294" t="s">
        <v>10</v>
      </c>
      <c r="C78" s="295"/>
      <c r="D78" s="60">
        <f>SUM(D70:D77)</f>
        <v>0</v>
      </c>
      <c r="E78" s="79"/>
      <c r="F78" s="294" t="s">
        <v>10</v>
      </c>
      <c r="G78" s="295"/>
      <c r="H78" s="60">
        <f>SUM(H70:H77)</f>
        <v>0</v>
      </c>
      <c r="I78" s="63"/>
      <c r="J78" s="312"/>
      <c r="K78" s="313"/>
      <c r="L78" s="313"/>
      <c r="M78" s="430"/>
      <c r="N78" s="24"/>
    </row>
    <row r="79" spans="1:14" ht="19.5" thickBot="1">
      <c r="A79" s="88"/>
      <c r="B79" s="89"/>
      <c r="C79" s="90"/>
      <c r="D79" s="212"/>
      <c r="E79" s="91"/>
      <c r="F79" s="89"/>
      <c r="G79" s="90"/>
      <c r="H79" s="212"/>
      <c r="I79" s="91"/>
      <c r="J79" s="92"/>
      <c r="K79" s="92"/>
      <c r="L79" s="92"/>
      <c r="M79" s="92"/>
      <c r="N79" s="24"/>
    </row>
    <row r="80" spans="1:14" ht="19.5" thickBot="1">
      <c r="A80" s="94"/>
      <c r="C80" s="95" t="s">
        <v>61</v>
      </c>
      <c r="D80" s="213">
        <f>SUM(D13:D19,H13:H19,L13:L19,D30,H30,L26)</f>
        <v>0</v>
      </c>
      <c r="E80" s="80"/>
      <c r="F80" s="64"/>
      <c r="G80" s="95" t="s">
        <v>40</v>
      </c>
      <c r="H80" s="213">
        <f>H82-H81</f>
        <v>0</v>
      </c>
      <c r="I80" s="80"/>
      <c r="J80" s="96" t="s">
        <v>41</v>
      </c>
      <c r="K80" s="64"/>
      <c r="L80" s="64"/>
      <c r="M80" s="64"/>
      <c r="N80" s="24"/>
    </row>
    <row r="81" spans="1:15" ht="19.5" thickBot="1">
      <c r="A81" s="64"/>
      <c r="B81" s="346" t="s">
        <v>62</v>
      </c>
      <c r="C81" s="347"/>
      <c r="D81" s="98">
        <f>IF(D80&gt;45, 45, D80)</f>
        <v>0</v>
      </c>
      <c r="E81" s="99"/>
      <c r="F81" s="64"/>
      <c r="G81" s="100" t="s">
        <v>20</v>
      </c>
      <c r="H81" s="101">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33.5</v>
      </c>
      <c r="I81" s="80"/>
      <c r="J81" s="64" t="s">
        <v>25</v>
      </c>
      <c r="K81" s="64"/>
      <c r="L81" s="64"/>
      <c r="M81" s="64"/>
      <c r="N81" s="24"/>
    </row>
    <row r="82" spans="1:15" ht="19.5" thickBot="1">
      <c r="A82" s="64"/>
      <c r="B82" s="99"/>
      <c r="C82" s="99"/>
      <c r="D82" s="103"/>
      <c r="E82" s="99"/>
      <c r="F82" s="99"/>
      <c r="G82" s="100" t="s">
        <v>16</v>
      </c>
      <c r="H82" s="101">
        <f>SUM(D42,H42,L37,D54,H54,H66,D66,D81,D78,H78,L61,L49)</f>
        <v>33.5</v>
      </c>
      <c r="I82" s="80"/>
      <c r="J82" s="64" t="s">
        <v>150</v>
      </c>
      <c r="K82" s="64"/>
      <c r="O82" s="24"/>
    </row>
    <row r="83" spans="1:15" hidden="1">
      <c r="A83" s="24"/>
      <c r="B83" s="24" t="s">
        <v>54</v>
      </c>
      <c r="C83" s="24" t="s">
        <v>43</v>
      </c>
      <c r="D83" s="24"/>
      <c r="E83" s="24"/>
      <c r="F83" s="24"/>
      <c r="G83" s="24"/>
      <c r="H83" s="24"/>
      <c r="I83" s="24"/>
      <c r="J83" s="24"/>
      <c r="K83" s="24"/>
      <c r="L83" s="24"/>
      <c r="M83" s="24"/>
      <c r="N83" s="24"/>
    </row>
    <row r="84" spans="1:15" hidden="1">
      <c r="A84" s="24"/>
      <c r="B84" s="36" t="s">
        <v>53</v>
      </c>
      <c r="C84" s="24" t="s">
        <v>44</v>
      </c>
      <c r="D84" s="24" t="s">
        <v>154</v>
      </c>
      <c r="E84" s="24"/>
      <c r="F84" s="24"/>
      <c r="G84" s="24"/>
      <c r="H84" s="24"/>
      <c r="I84" s="24"/>
      <c r="J84" s="24"/>
      <c r="K84" s="24"/>
      <c r="L84" s="24"/>
      <c r="M84" s="24"/>
      <c r="N84" s="24"/>
    </row>
    <row r="85" spans="1:15" hidden="1">
      <c r="A85" s="24"/>
      <c r="B85" s="36" t="s">
        <v>46</v>
      </c>
      <c r="C85" s="25" t="s">
        <v>45</v>
      </c>
      <c r="D85" s="24">
        <v>2019</v>
      </c>
      <c r="E85" s="24"/>
      <c r="F85" s="24"/>
      <c r="G85" s="24"/>
      <c r="H85" s="24"/>
      <c r="I85" s="24"/>
      <c r="J85" s="24"/>
      <c r="K85" s="24"/>
      <c r="L85" s="24"/>
      <c r="M85" s="24"/>
      <c r="N85" s="24"/>
    </row>
    <row r="86" spans="1:15" hidden="1">
      <c r="A86" s="24"/>
      <c r="B86" s="37" t="s">
        <v>47</v>
      </c>
      <c r="C86" s="24" t="s">
        <v>55</v>
      </c>
      <c r="D86" s="24">
        <v>2020</v>
      </c>
      <c r="E86" s="24"/>
      <c r="F86" s="24"/>
      <c r="G86" s="24"/>
      <c r="H86" s="24"/>
      <c r="I86" s="24"/>
      <c r="J86" s="24"/>
      <c r="K86" s="24"/>
      <c r="L86" s="24"/>
      <c r="M86" s="24"/>
      <c r="N86" s="24"/>
    </row>
    <row r="87" spans="1:15" hidden="1">
      <c r="A87" s="24"/>
      <c r="B87" s="38" t="s">
        <v>48</v>
      </c>
      <c r="C87" s="24" t="s">
        <v>56</v>
      </c>
      <c r="D87" s="24">
        <v>2021</v>
      </c>
      <c r="E87" s="24"/>
      <c r="F87" s="24"/>
      <c r="G87" s="24"/>
      <c r="H87" s="24"/>
      <c r="I87" s="24"/>
      <c r="J87" s="24"/>
      <c r="K87" s="24"/>
      <c r="L87" s="24"/>
      <c r="M87" s="24"/>
      <c r="N87" s="24"/>
    </row>
    <row r="88" spans="1:15" hidden="1">
      <c r="A88" s="24"/>
      <c r="B88" s="24" t="s">
        <v>58</v>
      </c>
      <c r="C88" s="24" t="s">
        <v>51</v>
      </c>
      <c r="D88" s="24">
        <v>2022</v>
      </c>
      <c r="E88" s="24"/>
      <c r="F88" s="24"/>
      <c r="G88" s="24"/>
      <c r="H88" s="24"/>
      <c r="I88" s="24"/>
      <c r="J88" s="24"/>
      <c r="K88" s="24"/>
      <c r="L88" s="24"/>
      <c r="M88" s="24"/>
      <c r="N88" s="24"/>
    </row>
    <row r="89" spans="1:15" hidden="1">
      <c r="A89" s="24"/>
      <c r="B89" s="24" t="s">
        <v>49</v>
      </c>
      <c r="C89" s="24"/>
      <c r="D89" s="24">
        <v>2023</v>
      </c>
      <c r="E89" s="24"/>
      <c r="F89" s="24"/>
      <c r="G89" s="24"/>
      <c r="H89" s="24"/>
      <c r="I89" s="24"/>
      <c r="J89" s="24"/>
      <c r="K89" s="24"/>
      <c r="L89" s="24"/>
      <c r="M89" s="24"/>
      <c r="N89" s="24"/>
    </row>
    <row r="90" spans="1:15" hidden="1">
      <c r="A90" s="24"/>
      <c r="B90" s="24" t="s">
        <v>14</v>
      </c>
      <c r="C90" s="24"/>
      <c r="D90" s="24">
        <v>2024</v>
      </c>
      <c r="E90" s="24"/>
      <c r="F90" s="24"/>
      <c r="G90" s="24"/>
      <c r="H90" s="24"/>
      <c r="I90" s="24"/>
      <c r="J90" s="24"/>
      <c r="K90" s="24"/>
      <c r="L90" s="24"/>
      <c r="M90" s="24"/>
      <c r="N90" s="24"/>
    </row>
    <row r="91" spans="1:15" hidden="1">
      <c r="A91" s="24"/>
      <c r="B91" s="24" t="s">
        <v>59</v>
      </c>
      <c r="C91" s="24"/>
      <c r="D91" s="24">
        <v>2025</v>
      </c>
      <c r="E91" s="24"/>
      <c r="F91" s="24"/>
      <c r="G91" s="24"/>
      <c r="H91" s="24"/>
      <c r="I91" s="24"/>
      <c r="J91" s="24"/>
      <c r="K91" s="24"/>
      <c r="L91" s="24"/>
      <c r="M91" s="24"/>
      <c r="N91" s="24"/>
    </row>
    <row r="92" spans="1:15" hidden="1">
      <c r="A92" s="24"/>
      <c r="B92" s="24" t="s">
        <v>60</v>
      </c>
      <c r="C92" s="24"/>
      <c r="D92" s="24">
        <v>2026</v>
      </c>
      <c r="E92" s="24"/>
      <c r="F92" s="24"/>
      <c r="G92" s="24"/>
      <c r="H92" s="24"/>
      <c r="I92" s="24"/>
      <c r="J92" s="24"/>
      <c r="K92" s="24"/>
      <c r="L92" s="24"/>
      <c r="M92" s="24"/>
      <c r="N92" s="24"/>
    </row>
    <row r="93" spans="1:15" hidden="1">
      <c r="A93" s="24"/>
      <c r="B93" s="24" t="s">
        <v>18</v>
      </c>
      <c r="C93" s="24"/>
      <c r="D93" s="24">
        <v>2027</v>
      </c>
      <c r="E93" s="24"/>
      <c r="F93" s="24"/>
      <c r="G93" s="24"/>
      <c r="H93" s="24"/>
      <c r="I93" s="24"/>
      <c r="J93" s="24"/>
      <c r="K93" s="24"/>
      <c r="L93" s="24"/>
      <c r="M93" s="24"/>
      <c r="N93" s="24"/>
    </row>
    <row r="94" spans="1:15" hidden="1">
      <c r="A94" s="24"/>
      <c r="B94" s="24" t="s">
        <v>50</v>
      </c>
      <c r="C94" s="24"/>
      <c r="D94" s="24">
        <v>2028</v>
      </c>
      <c r="E94" s="24"/>
      <c r="F94" s="24"/>
      <c r="G94" s="24"/>
      <c r="H94" s="24"/>
      <c r="I94" s="24"/>
      <c r="J94" s="24"/>
      <c r="K94" s="24"/>
      <c r="L94" s="24"/>
      <c r="M94" s="24"/>
      <c r="N94" s="24"/>
    </row>
    <row r="95" spans="1:15" hidden="1">
      <c r="A95" s="24"/>
      <c r="B95" s="24" t="s">
        <v>51</v>
      </c>
      <c r="C95" s="24"/>
      <c r="D95" s="24">
        <v>2029</v>
      </c>
      <c r="E95" s="24"/>
      <c r="F95" s="24"/>
      <c r="G95" s="24"/>
      <c r="H95" s="24"/>
      <c r="I95" s="24"/>
      <c r="J95" s="24"/>
      <c r="K95" s="24"/>
      <c r="L95" s="24"/>
      <c r="M95" s="24"/>
      <c r="N95" s="24"/>
    </row>
    <row r="96" spans="1:15" hidden="1">
      <c r="A96" s="24"/>
      <c r="B96" s="24"/>
      <c r="C96" s="24"/>
      <c r="D96" s="24">
        <v>2030</v>
      </c>
      <c r="E96" s="24"/>
      <c r="F96" s="24"/>
      <c r="G96" s="24"/>
      <c r="H96" s="24"/>
      <c r="I96" s="24"/>
      <c r="J96" s="24"/>
      <c r="K96" s="24"/>
      <c r="L96" s="24"/>
      <c r="M96" s="24"/>
      <c r="N96" s="24"/>
    </row>
    <row r="97" spans="1:14" hidden="1">
      <c r="A97" s="24"/>
      <c r="B97" s="24"/>
      <c r="C97" s="24"/>
      <c r="D97" s="24">
        <v>2031</v>
      </c>
      <c r="E97" s="24"/>
      <c r="F97" s="24"/>
      <c r="G97" s="24"/>
      <c r="H97" s="24"/>
      <c r="I97" s="24"/>
      <c r="J97" s="24"/>
      <c r="K97" s="24"/>
      <c r="L97" s="24"/>
      <c r="M97" s="24"/>
      <c r="N97" s="24"/>
    </row>
    <row r="98" spans="1:14" hidden="1">
      <c r="A98" s="24"/>
      <c r="B98" s="24"/>
      <c r="C98" s="24"/>
      <c r="D98" s="24">
        <v>2032</v>
      </c>
      <c r="E98" s="24"/>
      <c r="F98" s="24"/>
      <c r="G98" s="24"/>
      <c r="H98" s="24"/>
      <c r="I98" s="24"/>
      <c r="J98" s="24"/>
      <c r="K98" s="24"/>
      <c r="L98" s="24"/>
      <c r="M98" s="24"/>
      <c r="N98" s="24"/>
    </row>
    <row r="99" spans="1:14" hidden="1">
      <c r="A99" s="24"/>
      <c r="B99" s="24"/>
      <c r="C99" s="24"/>
      <c r="D99" s="24">
        <v>2033</v>
      </c>
      <c r="E99" s="24"/>
      <c r="F99" s="24"/>
      <c r="G99" s="24"/>
      <c r="H99" s="24"/>
      <c r="I99" s="24"/>
      <c r="J99" s="24"/>
      <c r="K99" s="24"/>
      <c r="L99" s="24"/>
      <c r="M99" s="24"/>
      <c r="N99" s="24"/>
    </row>
    <row r="100" spans="1:14" hidden="1">
      <c r="A100" s="24"/>
      <c r="B100" s="24"/>
      <c r="C100" s="24"/>
      <c r="D100" s="24">
        <v>2034</v>
      </c>
      <c r="E100" s="24"/>
      <c r="F100" s="24"/>
      <c r="G100" s="24"/>
      <c r="H100" s="24"/>
      <c r="I100" s="24"/>
      <c r="J100" s="24"/>
      <c r="K100" s="24"/>
      <c r="L100" s="24"/>
      <c r="M100" s="24"/>
      <c r="N100" s="24"/>
    </row>
    <row r="101" spans="1:14" hidden="1">
      <c r="A101" s="24"/>
      <c r="B101" s="24"/>
      <c r="C101" s="24"/>
      <c r="D101" s="24">
        <v>2035</v>
      </c>
      <c r="E101" s="24"/>
      <c r="F101" s="24"/>
      <c r="G101" s="24"/>
      <c r="H101" s="24"/>
      <c r="I101" s="24"/>
      <c r="J101" s="24"/>
      <c r="K101" s="24"/>
      <c r="L101" s="24"/>
      <c r="M101" s="24"/>
      <c r="N101" s="24"/>
    </row>
    <row r="102" spans="1:14" hidden="1">
      <c r="A102" s="24"/>
      <c r="B102" s="24"/>
      <c r="C102" s="24"/>
      <c r="D102" s="24">
        <v>2036</v>
      </c>
      <c r="E102" s="24"/>
      <c r="F102" s="24"/>
      <c r="G102" s="24"/>
      <c r="H102" s="24"/>
      <c r="I102" s="24"/>
      <c r="J102" s="24"/>
      <c r="K102" s="24"/>
      <c r="L102" s="24"/>
      <c r="M102" s="24"/>
      <c r="N102" s="24"/>
    </row>
    <row r="103" spans="1:14" hidden="1">
      <c r="A103" s="24"/>
      <c r="B103" s="24"/>
      <c r="C103" s="24"/>
      <c r="D103" s="24">
        <v>2037</v>
      </c>
      <c r="E103" s="24"/>
      <c r="F103" s="24"/>
      <c r="G103" s="24"/>
      <c r="H103" s="24"/>
      <c r="I103" s="24"/>
      <c r="J103" s="24"/>
      <c r="K103" s="24"/>
      <c r="L103" s="24"/>
      <c r="M103" s="24"/>
      <c r="N103" s="24"/>
    </row>
    <row r="104" spans="1:14" hidden="1">
      <c r="A104" s="24"/>
      <c r="B104" s="24"/>
      <c r="C104" s="24"/>
      <c r="D104" s="24">
        <v>2038</v>
      </c>
      <c r="E104" s="24"/>
      <c r="F104" s="24"/>
      <c r="G104" s="24"/>
      <c r="H104" s="24"/>
      <c r="I104" s="24"/>
      <c r="J104" s="24"/>
      <c r="K104" s="24"/>
      <c r="L104" s="24"/>
      <c r="M104" s="24"/>
      <c r="N104" s="24"/>
    </row>
    <row r="105" spans="1:14" hidden="1">
      <c r="A105" s="24"/>
      <c r="B105" s="24"/>
      <c r="C105" s="24"/>
      <c r="D105" s="24">
        <v>2039</v>
      </c>
      <c r="E105" s="24"/>
      <c r="F105" s="24"/>
      <c r="G105" s="24"/>
      <c r="H105" s="24"/>
      <c r="I105" s="24"/>
      <c r="J105" s="24"/>
      <c r="K105" s="24"/>
      <c r="L105" s="24"/>
      <c r="M105" s="24"/>
      <c r="N105" s="24"/>
    </row>
    <row r="106" spans="1:14" hidden="1">
      <c r="A106" s="24"/>
      <c r="B106" s="24"/>
      <c r="C106" s="24"/>
      <c r="D106" s="24">
        <v>2040</v>
      </c>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DiRHwoq7gPL7xmSesKPNeWjfkwWp3gE0qf1LSys1iQ2HZP8dA747GWJInvaVi0HXnNXK5FKzk9jp1uk3zYG7w==" saltValue="b1a6rMGZO4P6flqbGGfBLA==" spinCount="100000" sheet="1" selectLockedCells="1"/>
  <mergeCells count="43">
    <mergeCell ref="B81:C81"/>
    <mergeCell ref="A68:A78"/>
    <mergeCell ref="J68:L68"/>
    <mergeCell ref="M68:M78"/>
    <mergeCell ref="J69:L78"/>
    <mergeCell ref="B78:C78"/>
    <mergeCell ref="F78:G78"/>
    <mergeCell ref="A56:A66"/>
    <mergeCell ref="M56:M66"/>
    <mergeCell ref="B66:C66"/>
    <mergeCell ref="F66:G66"/>
    <mergeCell ref="J61:K61"/>
    <mergeCell ref="J62:L62"/>
    <mergeCell ref="J63:L66"/>
    <mergeCell ref="A44:A54"/>
    <mergeCell ref="M44:M54"/>
    <mergeCell ref="J49:K49"/>
    <mergeCell ref="J50:L50"/>
    <mergeCell ref="J51:L54"/>
    <mergeCell ref="B54:C54"/>
    <mergeCell ref="F54:G54"/>
    <mergeCell ref="A32:A42"/>
    <mergeCell ref="M32:M42"/>
    <mergeCell ref="J37:K37"/>
    <mergeCell ref="J38:L38"/>
    <mergeCell ref="J39:L42"/>
    <mergeCell ref="B42:C42"/>
    <mergeCell ref="F42:G42"/>
    <mergeCell ref="A12:A19"/>
    <mergeCell ref="M12:M19"/>
    <mergeCell ref="A21:A30"/>
    <mergeCell ref="M21:M30"/>
    <mergeCell ref="J26:K26"/>
    <mergeCell ref="J27:L27"/>
    <mergeCell ref="J28:L30"/>
    <mergeCell ref="B30:C30"/>
    <mergeCell ref="F30:G30"/>
    <mergeCell ref="A1:M1"/>
    <mergeCell ref="A3:C3"/>
    <mergeCell ref="D3:M10"/>
    <mergeCell ref="A4:C4"/>
    <mergeCell ref="A5:C5"/>
    <mergeCell ref="A6:C6"/>
  </mergeCells>
  <conditionalFormatting sqref="C23 G25:G29 G23 C38:C39 C35:C36 G34:G36">
    <cfRule type="containsText" dxfId="63" priority="65" operator="containsText" text="BUS Elective">
      <formula>NOT(ISERROR(SEARCH("BUS Elective",C23)))</formula>
    </cfRule>
    <cfRule type="containsText" dxfId="62" priority="66" operator="containsText" text="BUS Floating Core">
      <formula>NOT(ISERROR(SEARCH("BUS Floating Core",C23)))</formula>
    </cfRule>
    <cfRule type="containsText" dxfId="61" priority="67" operator="containsText" text="BUS Capstone">
      <formula>NOT(ISERROR(SEARCH("BUS Capstone",C23)))</formula>
    </cfRule>
    <cfRule type="containsText" dxfId="60" priority="68" operator="containsText" text="BUS Core">
      <formula>NOT(ISERROR(SEARCH("BUS Core",C23)))</formula>
    </cfRule>
  </conditionalFormatting>
  <conditionalFormatting sqref="C24:C29">
    <cfRule type="containsText" dxfId="59" priority="61" operator="containsText" text="BUS Elective">
      <formula>NOT(ISERROR(SEARCH("BUS Elective",C24)))</formula>
    </cfRule>
    <cfRule type="containsText" dxfId="58" priority="62" operator="containsText" text="BUS Floating Core">
      <formula>NOT(ISERROR(SEARCH("BUS Floating Core",C24)))</formula>
    </cfRule>
    <cfRule type="containsText" dxfId="57" priority="63" operator="containsText" text="BUS Capstone">
      <formula>NOT(ISERROR(SEARCH("BUS Capstone",C24)))</formula>
    </cfRule>
    <cfRule type="containsText" dxfId="56" priority="64" operator="containsText" text="BUS Core">
      <formula>NOT(ISERROR(SEARCH("BUS Core",C24)))</formula>
    </cfRule>
  </conditionalFormatting>
  <conditionalFormatting sqref="K23:K25">
    <cfRule type="containsText" dxfId="55" priority="53" operator="containsText" text="BUS Elective">
      <formula>NOT(ISERROR(SEARCH("BUS Elective",K23)))</formula>
    </cfRule>
    <cfRule type="containsText" dxfId="54" priority="54" operator="containsText" text="BUS Floating Core">
      <formula>NOT(ISERROR(SEARCH("BUS Floating Core",K23)))</formula>
    </cfRule>
    <cfRule type="containsText" dxfId="53" priority="55" operator="containsText" text="BUS Capstone">
      <formula>NOT(ISERROR(SEARCH("BUS Capstone",K23)))</formula>
    </cfRule>
    <cfRule type="containsText" dxfId="52" priority="56" operator="containsText" text="BUS Core">
      <formula>NOT(ISERROR(SEARCH("BUS Core",K23)))</formula>
    </cfRule>
  </conditionalFormatting>
  <conditionalFormatting sqref="C40:C41">
    <cfRule type="containsText" dxfId="51" priority="49" operator="containsText" text="BUS Elective">
      <formula>NOT(ISERROR(SEARCH("BUS Elective",C40)))</formula>
    </cfRule>
    <cfRule type="containsText" dxfId="50" priority="50" operator="containsText" text="BUS Floating Core">
      <formula>NOT(ISERROR(SEARCH("BUS Floating Core",C40)))</formula>
    </cfRule>
    <cfRule type="containsText" dxfId="49" priority="51" operator="containsText" text="BUS Capstone">
      <formula>NOT(ISERROR(SEARCH("BUS Capstone",C40)))</formula>
    </cfRule>
    <cfRule type="containsText" dxfId="48" priority="52" operator="containsText" text="BUS Core">
      <formula>NOT(ISERROR(SEARCH("BUS Core",C40)))</formula>
    </cfRule>
  </conditionalFormatting>
  <conditionalFormatting sqref="G38:G41">
    <cfRule type="containsText" dxfId="47" priority="45" operator="containsText" text="BUS Elective">
      <formula>NOT(ISERROR(SEARCH("BUS Elective",G38)))</formula>
    </cfRule>
    <cfRule type="containsText" dxfId="46" priority="46" operator="containsText" text="BUS Floating Core">
      <formula>NOT(ISERROR(SEARCH("BUS Floating Core",G38)))</formula>
    </cfRule>
    <cfRule type="containsText" dxfId="45" priority="47" operator="containsText" text="BUS Capstone">
      <formula>NOT(ISERROR(SEARCH("BUS Capstone",G38)))</formula>
    </cfRule>
    <cfRule type="containsText" dxfId="44" priority="48" operator="containsText" text="BUS Core">
      <formula>NOT(ISERROR(SEARCH("BUS Core",G38)))</formula>
    </cfRule>
  </conditionalFormatting>
  <conditionalFormatting sqref="K34:K36">
    <cfRule type="containsText" dxfId="43" priority="41" operator="containsText" text="BUS Elective">
      <formula>NOT(ISERROR(SEARCH("BUS Elective",K34)))</formula>
    </cfRule>
    <cfRule type="containsText" dxfId="42" priority="42" operator="containsText" text="BUS Floating Core">
      <formula>NOT(ISERROR(SEARCH("BUS Floating Core",K34)))</formula>
    </cfRule>
    <cfRule type="containsText" dxfId="41" priority="43" operator="containsText" text="BUS Capstone">
      <formula>NOT(ISERROR(SEARCH("BUS Capstone",K34)))</formula>
    </cfRule>
    <cfRule type="containsText" dxfId="40" priority="44" operator="containsText" text="BUS Core">
      <formula>NOT(ISERROR(SEARCH("BUS Core",K34)))</formula>
    </cfRule>
  </conditionalFormatting>
  <conditionalFormatting sqref="C46:C53">
    <cfRule type="containsText" dxfId="39" priority="37" operator="containsText" text="BUS Elective">
      <formula>NOT(ISERROR(SEARCH("BUS Elective",C46)))</formula>
    </cfRule>
    <cfRule type="containsText" dxfId="38" priority="38" operator="containsText" text="BUS Floating Core">
      <formula>NOT(ISERROR(SEARCH("BUS Floating Core",C46)))</formula>
    </cfRule>
    <cfRule type="containsText" dxfId="37" priority="39" operator="containsText" text="BUS Capstone">
      <formula>NOT(ISERROR(SEARCH("BUS Capstone",C46)))</formula>
    </cfRule>
    <cfRule type="containsText" dxfId="36" priority="40" operator="containsText" text="BUS Core">
      <formula>NOT(ISERROR(SEARCH("BUS Core",C46)))</formula>
    </cfRule>
  </conditionalFormatting>
  <conditionalFormatting sqref="G46:G53">
    <cfRule type="containsText" dxfId="35" priority="33" operator="containsText" text="BUS Elective">
      <formula>NOT(ISERROR(SEARCH("BUS Elective",G46)))</formula>
    </cfRule>
    <cfRule type="containsText" dxfId="34" priority="34" operator="containsText" text="BUS Floating Core">
      <formula>NOT(ISERROR(SEARCH("BUS Floating Core",G46)))</formula>
    </cfRule>
    <cfRule type="containsText" dxfId="33" priority="35" operator="containsText" text="BUS Capstone">
      <formula>NOT(ISERROR(SEARCH("BUS Capstone",G46)))</formula>
    </cfRule>
    <cfRule type="containsText" dxfId="32" priority="36" operator="containsText" text="BUS Core">
      <formula>NOT(ISERROR(SEARCH("BUS Core",G46)))</formula>
    </cfRule>
  </conditionalFormatting>
  <conditionalFormatting sqref="K46:K48">
    <cfRule type="containsText" dxfId="31" priority="29" operator="containsText" text="BUS Elective">
      <formula>NOT(ISERROR(SEARCH("BUS Elective",K46)))</formula>
    </cfRule>
    <cfRule type="containsText" dxfId="30" priority="30" operator="containsText" text="BUS Floating Core">
      <formula>NOT(ISERROR(SEARCH("BUS Floating Core",K46)))</formula>
    </cfRule>
    <cfRule type="containsText" dxfId="29" priority="31" operator="containsText" text="BUS Capstone">
      <formula>NOT(ISERROR(SEARCH("BUS Capstone",K46)))</formula>
    </cfRule>
    <cfRule type="containsText" dxfId="28" priority="32" operator="containsText" text="BUS Core">
      <formula>NOT(ISERROR(SEARCH("BUS Core",K46)))</formula>
    </cfRule>
  </conditionalFormatting>
  <conditionalFormatting sqref="C58:C65">
    <cfRule type="containsText" dxfId="27" priority="25" operator="containsText" text="BUS Elective">
      <formula>NOT(ISERROR(SEARCH("BUS Elective",C58)))</formula>
    </cfRule>
    <cfRule type="containsText" dxfId="26" priority="26" operator="containsText" text="BUS Floating Core">
      <formula>NOT(ISERROR(SEARCH("BUS Floating Core",C58)))</formula>
    </cfRule>
    <cfRule type="containsText" dxfId="25" priority="27" operator="containsText" text="BUS Capstone">
      <formula>NOT(ISERROR(SEARCH("BUS Capstone",C58)))</formula>
    </cfRule>
    <cfRule type="containsText" dxfId="24" priority="28" operator="containsText" text="BUS Core">
      <formula>NOT(ISERROR(SEARCH("BUS Core",C58)))</formula>
    </cfRule>
  </conditionalFormatting>
  <conditionalFormatting sqref="G58:G65">
    <cfRule type="containsText" dxfId="23" priority="21" operator="containsText" text="BUS Elective">
      <formula>NOT(ISERROR(SEARCH("BUS Elective",G58)))</formula>
    </cfRule>
    <cfRule type="containsText" dxfId="22" priority="22" operator="containsText" text="BUS Floating Core">
      <formula>NOT(ISERROR(SEARCH("BUS Floating Core",G58)))</formula>
    </cfRule>
    <cfRule type="containsText" dxfId="21" priority="23" operator="containsText" text="BUS Capstone">
      <formula>NOT(ISERROR(SEARCH("BUS Capstone",G58)))</formula>
    </cfRule>
    <cfRule type="containsText" dxfId="20" priority="24" operator="containsText" text="BUS Core">
      <formula>NOT(ISERROR(SEARCH("BUS Core",G58)))</formula>
    </cfRule>
  </conditionalFormatting>
  <conditionalFormatting sqref="C70:C77">
    <cfRule type="containsText" dxfId="19" priority="17" operator="containsText" text="BUS Elective">
      <formula>NOT(ISERROR(SEARCH("BUS Elective",C70)))</formula>
    </cfRule>
    <cfRule type="containsText" dxfId="18" priority="18" operator="containsText" text="BUS Floating Core">
      <formula>NOT(ISERROR(SEARCH("BUS Floating Core",C70)))</formula>
    </cfRule>
    <cfRule type="containsText" dxfId="17" priority="19" operator="containsText" text="BUS Capstone">
      <formula>NOT(ISERROR(SEARCH("BUS Capstone",C70)))</formula>
    </cfRule>
    <cfRule type="containsText" dxfId="16" priority="20" operator="containsText" text="BUS Core">
      <formula>NOT(ISERROR(SEARCH("BUS Core",C70)))</formula>
    </cfRule>
  </conditionalFormatting>
  <conditionalFormatting sqref="G70:G77">
    <cfRule type="containsText" dxfId="15" priority="13" operator="containsText" text="BUS Elective">
      <formula>NOT(ISERROR(SEARCH("BUS Elective",G70)))</formula>
    </cfRule>
    <cfRule type="containsText" dxfId="14" priority="14" operator="containsText" text="BUS Floating Core">
      <formula>NOT(ISERROR(SEARCH("BUS Floating Core",G70)))</formula>
    </cfRule>
    <cfRule type="containsText" dxfId="13" priority="15" operator="containsText" text="BUS Capstone">
      <formula>NOT(ISERROR(SEARCH("BUS Capstone",G70)))</formula>
    </cfRule>
    <cfRule type="containsText" dxfId="12" priority="16" operator="containsText" text="BUS Core">
      <formula>NOT(ISERROR(SEARCH("BUS Core",G70)))</formula>
    </cfRule>
  </conditionalFormatting>
  <conditionalFormatting sqref="K58:K60">
    <cfRule type="containsText" dxfId="11" priority="9" operator="containsText" text="BUS Elective">
      <formula>NOT(ISERROR(SEARCH("BUS Elective",K58)))</formula>
    </cfRule>
    <cfRule type="containsText" dxfId="10" priority="10" operator="containsText" text="BUS Floating Core">
      <formula>NOT(ISERROR(SEARCH("BUS Floating Core",K58)))</formula>
    </cfRule>
    <cfRule type="containsText" dxfId="9" priority="11" operator="containsText" text="BUS Capstone">
      <formula>NOT(ISERROR(SEARCH("BUS Capstone",K58)))</formula>
    </cfRule>
    <cfRule type="containsText" dxfId="8" priority="12" operator="containsText" text="BUS Core">
      <formula>NOT(ISERROR(SEARCH("BUS Core",K58)))</formula>
    </cfRule>
  </conditionalFormatting>
  <conditionalFormatting sqref="C37">
    <cfRule type="containsText" dxfId="7" priority="5" operator="containsText" text="BUS Elective">
      <formula>NOT(ISERROR(SEARCH("BUS Elective",C37)))</formula>
    </cfRule>
    <cfRule type="containsText" dxfId="6" priority="6" operator="containsText" text="BUS Floating Core">
      <formula>NOT(ISERROR(SEARCH("BUS Floating Core",C37)))</formula>
    </cfRule>
    <cfRule type="containsText" dxfId="5" priority="7" operator="containsText" text="BUS Capstone">
      <formula>NOT(ISERROR(SEARCH("BUS Capstone",C37)))</formula>
    </cfRule>
    <cfRule type="containsText" dxfId="4" priority="8" operator="containsText" text="BUS Core">
      <formula>NOT(ISERROR(SEARCH("BUS Core",C37)))</formula>
    </cfRule>
  </conditionalFormatting>
  <conditionalFormatting sqref="C34">
    <cfRule type="containsText" dxfId="3" priority="1" operator="containsText" text="BUS Elective">
      <formula>NOT(ISERROR(SEARCH("BUS Elective",C34)))</formula>
    </cfRule>
    <cfRule type="containsText" dxfId="2" priority="2" operator="containsText" text="BUS Floating Core">
      <formula>NOT(ISERROR(SEARCH("BUS Floating Core",C34)))</formula>
    </cfRule>
    <cfRule type="containsText" dxfId="1" priority="3" operator="containsText" text="BUS Capstone">
      <formula>NOT(ISERROR(SEARCH("BUS Capstone",C34)))</formula>
    </cfRule>
    <cfRule type="containsText" dxfId="0" priority="4" operator="containsText" text="BUS Core">
      <formula>NOT(ISERROR(SEARCH("BUS Core",C34)))</formula>
    </cfRule>
  </conditionalFormatting>
  <dataValidations count="4">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G25:G29 K34:K36 C46:C53 K46:K48 K58:K60 C23:C29 G70:G77 C70:C77 G23 C34:C41 G34:G36 G38:G41">
      <formula1>Requirement</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allowBlank="1" showInputMessage="1" showErrorMessage="1" sqref="C21 G21 K21 K32 G32 C32 C44 C56 G44 G56 K44 K56 G68 C68">
      <formula1>$D$84:$D$106</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37</v>
      </c>
    </row>
    <row r="3" spans="1:1">
      <c r="A3" t="s">
        <v>11</v>
      </c>
    </row>
    <row r="4" spans="1:1">
      <c r="A4" t="s">
        <v>38</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Tool</vt:lpstr>
      <vt:lpstr>BBA Degree Checklist</vt:lpstr>
      <vt:lpstr>PDP Course Plan 5 year</vt:lpstr>
      <vt:lpstr>Hide</vt:lpstr>
      <vt:lpstr>'PDP Course Plan 5 year'!Print_Area</vt:lpstr>
      <vt:lpstr>'PDP Course Planning Tool'!Print_Area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2018-08-03T15:00:45Z</cp:lastPrinted>
  <dcterms:created xsi:type="dcterms:W3CDTF">2012-07-16T13:14:58Z</dcterms:created>
  <dcterms:modified xsi:type="dcterms:W3CDTF">2021-09-27T19:17:16Z</dcterms:modified>
</cp:coreProperties>
</file>