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Forms\Degree Checklists and Planning Tools\BBA 2014 or later\BBA Dual\Kinesiology\"/>
    </mc:Choice>
  </mc:AlternateContent>
  <bookViews>
    <workbookView xWindow="225" yWindow="2100" windowWidth="18195" windowHeight="11580" tabRatio="775" activeTab="2"/>
  </bookViews>
  <sheets>
    <sheet name="BBA-Kines Checklist" sheetId="11" r:id="rId1"/>
    <sheet name="BBA-Kines Course Plan 4yr" sheetId="8" state="hidden" r:id="rId2"/>
    <sheet name="BBA-Kines Course Plan 5yr" sheetId="21" r:id="rId3"/>
    <sheet name="Sample" sheetId="22" r:id="rId4"/>
    <sheet name="Hide" sheetId="10" state="hidden" r:id="rId5"/>
  </sheets>
  <definedNames>
    <definedName name="_xlnm.Print_Area" localSheetId="0">'BBA-Kines Checklist'!$A$1:$O$84</definedName>
    <definedName name="_xlnm.Print_Area" localSheetId="1">'BBA-Kines Course Plan 4yr'!$A$1:$M$61</definedName>
    <definedName name="_xlnm.Print_Area" localSheetId="2">'BBA-Kines Course Plan 5yr'!$A$1:$M$73</definedName>
    <definedName name="_xlnm.Print_Area" localSheetId="3">Sample!$A$1:$M$73</definedName>
    <definedName name="_xlnm.Print_Titles" localSheetId="0">'BBA-Kines Checklist'!$1:$7</definedName>
    <definedName name="_xlnm.Print_Titles" localSheetId="2">'BBA-Kines Course Plan 5yr'!$1:$10</definedName>
    <definedName name="_xlnm.Print_Titles" localSheetId="3">Sample!$1:$10</definedName>
  </definedNames>
  <calcPr calcId="152511"/>
</workbook>
</file>

<file path=xl/calcChain.xml><?xml version="1.0" encoding="utf-8"?>
<calcChain xmlns="http://schemas.openxmlformats.org/spreadsheetml/2006/main">
  <c r="H59" i="8" l="1"/>
  <c r="H71" i="22" l="1"/>
  <c r="H72" i="22" l="1"/>
  <c r="D69" i="22"/>
  <c r="H69" i="22"/>
  <c r="L64" i="22"/>
  <c r="H57" i="22"/>
  <c r="D57" i="22"/>
  <c r="L52" i="22"/>
  <c r="H45" i="22"/>
  <c r="D45" i="22"/>
  <c r="L40" i="22"/>
  <c r="H33" i="22"/>
  <c r="D33" i="22"/>
  <c r="L28" i="22"/>
  <c r="H21" i="22"/>
  <c r="D21" i="22"/>
  <c r="L16" i="22"/>
  <c r="H73" i="22" l="1"/>
  <c r="H60" i="8"/>
  <c r="H72" i="21"/>
  <c r="F56" i="11" l="1"/>
  <c r="N24" i="11" l="1"/>
  <c r="N23" i="11" l="1"/>
  <c r="H71" i="21" l="1"/>
  <c r="H69" i="21"/>
  <c r="D69" i="21"/>
  <c r="L64" i="21"/>
  <c r="H57" i="21"/>
  <c r="D57" i="21"/>
  <c r="L52" i="21"/>
  <c r="H45" i="21"/>
  <c r="D45" i="21"/>
  <c r="L40" i="21"/>
  <c r="H33" i="21"/>
  <c r="D33" i="21"/>
  <c r="L28" i="21"/>
  <c r="H21" i="21"/>
  <c r="D21" i="21"/>
  <c r="L16" i="21"/>
  <c r="B8" i="21"/>
  <c r="H73" i="21" l="1"/>
  <c r="N21" i="11"/>
  <c r="L22" i="11"/>
  <c r="M22" i="11"/>
  <c r="L16" i="8"/>
  <c r="H21" i="8"/>
  <c r="D21" i="8"/>
  <c r="B8" i="8"/>
  <c r="N22" i="11" l="1"/>
  <c r="I37" i="11"/>
  <c r="L52" i="8" l="1"/>
  <c r="L40" i="8"/>
  <c r="L28" i="8"/>
  <c r="D45" i="8" l="1"/>
  <c r="D33" i="8" l="1"/>
  <c r="H57" i="8" l="1"/>
  <c r="D57" i="8"/>
  <c r="H45" i="8"/>
  <c r="H33" i="8"/>
  <c r="H61" i="8" s="1"/>
</calcChain>
</file>

<file path=xl/sharedStrings.xml><?xml version="1.0" encoding="utf-8"?>
<sst xmlns="http://schemas.openxmlformats.org/spreadsheetml/2006/main" count="583" uniqueCount="159">
  <si>
    <t>Course</t>
  </si>
  <si>
    <t>ACC 300</t>
  </si>
  <si>
    <t>MO 300</t>
  </si>
  <si>
    <t>ACC 301</t>
  </si>
  <si>
    <t>FIN 300</t>
  </si>
  <si>
    <t>BE 300</t>
  </si>
  <si>
    <t>Credits</t>
  </si>
  <si>
    <t>Requirement</t>
  </si>
  <si>
    <t>BUS core</t>
  </si>
  <si>
    <t>FALL</t>
  </si>
  <si>
    <t>WINTER</t>
  </si>
  <si>
    <t>SPRING/SUMMER</t>
  </si>
  <si>
    <t>Term Total:</t>
  </si>
  <si>
    <t>BUS elective</t>
  </si>
  <si>
    <t>Pre-BBA</t>
  </si>
  <si>
    <t>Total credits</t>
  </si>
  <si>
    <t>Business Electives</t>
  </si>
  <si>
    <t>Title</t>
  </si>
  <si>
    <t>Term</t>
  </si>
  <si>
    <t>Financial Management</t>
  </si>
  <si>
    <t>Credit Hour Requirements</t>
  </si>
  <si>
    <t>Complete</t>
  </si>
  <si>
    <t>Remaining</t>
  </si>
  <si>
    <t>Marketing Management</t>
  </si>
  <si>
    <t>Business Information Systems</t>
  </si>
  <si>
    <t>Operations Management</t>
  </si>
  <si>
    <t>STRATEGY 390</t>
  </si>
  <si>
    <t>Corporate Strategy</t>
  </si>
  <si>
    <t>Academic Policies</t>
  </si>
  <si>
    <t>Policies</t>
  </si>
  <si>
    <t>2.00 min. overall GPA in Bus Ad courses while in Bus Ad</t>
  </si>
  <si>
    <t>2.00 min. overall GPA in all courses while in Bus Ad</t>
  </si>
  <si>
    <t>Maximum of 9 transfer credits</t>
  </si>
  <si>
    <t>Minor Completion (Optional)</t>
  </si>
  <si>
    <t>Minor</t>
  </si>
  <si>
    <t>In Progress</t>
  </si>
  <si>
    <t>In Progress includes:</t>
  </si>
  <si>
    <t>Max 30 non-graded (P/F, CR/NC, S/U) credits</t>
  </si>
  <si>
    <t>FA/WN</t>
  </si>
  <si>
    <t>FA</t>
  </si>
  <si>
    <t>WN</t>
  </si>
  <si>
    <t>Goals</t>
  </si>
  <si>
    <t>Business credits</t>
  </si>
  <si>
    <t>"Minor Declaration" filed with Ross Academic Services</t>
  </si>
  <si>
    <t>Principles of Economics II</t>
  </si>
  <si>
    <t>Financial Accounting</t>
  </si>
  <si>
    <t>Managerial Accounting</t>
  </si>
  <si>
    <t>BA 200</t>
  </si>
  <si>
    <t>TO 301</t>
  </si>
  <si>
    <t>TO 313</t>
  </si>
  <si>
    <t>BCOM 350</t>
  </si>
  <si>
    <t>58 Business Credits Required</t>
  </si>
  <si>
    <t>STRATEGY 290</t>
  </si>
  <si>
    <t>Behavioral Theory in Management</t>
  </si>
  <si>
    <t>TO 300</t>
  </si>
  <si>
    <t>58.0 Business</t>
  </si>
  <si>
    <t xml:space="preserve">ACC 300 </t>
  </si>
  <si>
    <t>Applied Economics</t>
  </si>
  <si>
    <t>Business Strategy</t>
  </si>
  <si>
    <t>Business Analytics and Statistics</t>
  </si>
  <si>
    <t>BL 300</t>
  </si>
  <si>
    <t>Business Law and Ethics</t>
  </si>
  <si>
    <t>CAPSTONE</t>
  </si>
  <si>
    <t>Capstone</t>
  </si>
  <si>
    <t>Select from a menu of courses</t>
  </si>
  <si>
    <t>Sophomore Year: Required Core</t>
  </si>
  <si>
    <t>Junior Year: Required Core</t>
  </si>
  <si>
    <t>Senior Year: Required Core</t>
  </si>
  <si>
    <t>General Degree Requirements</t>
  </si>
  <si>
    <t>Core Requirements</t>
  </si>
  <si>
    <r>
      <t>BCOM 250</t>
    </r>
    <r>
      <rPr>
        <vertAlign val="superscript"/>
        <sz val="11"/>
        <color theme="1"/>
        <rFont val="NewsGoth BT"/>
        <family val="2"/>
      </rPr>
      <t>1</t>
    </r>
  </si>
  <si>
    <t>Introduction to Business Communication</t>
  </si>
  <si>
    <t>BBA Sophomore Year</t>
  </si>
  <si>
    <t>BBA Junior Year</t>
  </si>
  <si>
    <t>BBA Senior Year</t>
  </si>
  <si>
    <r>
      <t>BCOM 250</t>
    </r>
    <r>
      <rPr>
        <vertAlign val="superscript"/>
        <sz val="11"/>
        <color theme="1"/>
        <rFont val="Calibri"/>
        <family val="2"/>
        <scheme val="minor"/>
      </rPr>
      <t>1</t>
    </r>
  </si>
  <si>
    <t xml:space="preserve"> </t>
  </si>
  <si>
    <t>Floating Core: Complete between Winter term Sophomore year and Fall term Senior year</t>
  </si>
  <si>
    <t>Professional Communication Strategies</t>
  </si>
  <si>
    <t xml:space="preserve">FALL </t>
  </si>
  <si>
    <t>UMID</t>
  </si>
  <si>
    <t>Anticipated Graduation Term</t>
  </si>
  <si>
    <t>Uniquename</t>
  </si>
  <si>
    <t>Name</t>
  </si>
  <si>
    <t xml:space="preserve">1 - Effective Fall 2014, LHC 250 renamed as BCOM 250 </t>
  </si>
  <si>
    <t>Varies</t>
  </si>
  <si>
    <t>Business Electives: Coursework needed to reach 58 total business credits</t>
  </si>
  <si>
    <t>Curriculum updated as of 6/16/14</t>
  </si>
  <si>
    <t>Businesses &amp; Leaders: The Positive Differences</t>
  </si>
  <si>
    <t>Requirements</t>
  </si>
  <si>
    <t>Credit Hours</t>
  </si>
  <si>
    <t xml:space="preserve">Choose 3 Distribution Areas: </t>
  </si>
  <si>
    <t>"Minor Release" filed with Ross Academic Services before graduating</t>
  </si>
  <si>
    <t>Humanities (9.0 crs)</t>
  </si>
  <si>
    <t>Natural Science/MSA (9.0 crs)</t>
  </si>
  <si>
    <r>
      <t xml:space="preserve">Business credits shared with BBA and minor </t>
    </r>
    <r>
      <rPr>
        <sz val="9"/>
        <color theme="1"/>
        <rFont val="NewsGoth BT"/>
        <family val="2"/>
      </rPr>
      <t>(max. 3 credits, per approval)</t>
    </r>
  </si>
  <si>
    <r>
      <t>Independent Study</t>
    </r>
    <r>
      <rPr>
        <sz val="9"/>
        <color theme="1"/>
        <rFont val="NewsGoth BT"/>
        <family val="2"/>
      </rPr>
      <t xml:space="preserve"> (max. 3 projects, 1 per term, max. 7 total credits)</t>
    </r>
  </si>
  <si>
    <t xml:space="preserve">Date </t>
  </si>
  <si>
    <t>Anticipated Grad Term</t>
  </si>
  <si>
    <t>BUS floating core</t>
  </si>
  <si>
    <t>BUS capstone</t>
  </si>
  <si>
    <t>varies</t>
  </si>
  <si>
    <t>Other</t>
  </si>
  <si>
    <r>
      <t>BCOM 250</t>
    </r>
    <r>
      <rPr>
        <vertAlign val="superscript"/>
        <sz val="14"/>
        <color theme="1"/>
        <rFont val="Calibri"/>
        <family val="2"/>
        <scheme val="minor"/>
      </rPr>
      <t>1</t>
    </r>
  </si>
  <si>
    <t>54.0 Non-Business</t>
  </si>
  <si>
    <t>FL</t>
  </si>
  <si>
    <t>HU</t>
  </si>
  <si>
    <t>MSA</t>
  </si>
  <si>
    <t>NS</t>
  </si>
  <si>
    <t>SS</t>
  </si>
  <si>
    <t xml:space="preserve">BBA-Kinesiology (Sport Management) Dual Degrees Checklist (For Students Admitted Fall 2014 and later) </t>
  </si>
  <si>
    <t>Kinesiology</t>
  </si>
  <si>
    <t>Kinesiology Requirements (as applicable)</t>
  </si>
  <si>
    <t>Check Kinesiology Distribution Requirements with your Sport Management Academic Advisor</t>
  </si>
  <si>
    <t>Max 30.0 approved NFC credits</t>
  </si>
  <si>
    <r>
      <t xml:space="preserve">Business credits shared with BBA and Sport Mgmt </t>
    </r>
    <r>
      <rPr>
        <sz val="9"/>
        <color theme="1"/>
        <rFont val="NewsGoth BT"/>
        <family val="2"/>
      </rPr>
      <t>(max. 9 credits, per approval)</t>
    </r>
  </si>
  <si>
    <t>NFC</t>
  </si>
  <si>
    <t>Total</t>
  </si>
  <si>
    <t>Approved NFC Credits:</t>
  </si>
  <si>
    <t xml:space="preserve">My BBA-Kinesiology Dual Degrees Plan (For Students Admitted Fall 2014 and later) </t>
  </si>
  <si>
    <t>SM core</t>
  </si>
  <si>
    <t>SM elective</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</si>
  <si>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Kinesiology Distribution
--Floating Core: BE 300 (3), FIN 300 (3), MKT 300 (3), TO 300 (1.5) must be completed between Winter term Sophomore year and Fall term Senior year
--Business Electives: Business elective  coursework needed to reach 58 total business credits
--ECON 102: If not completed prior to the first day of the first term in the Ross BBA program, ECON 102 must be completed at UM-Ann Arbor by the end of the Winter term Junior year</t>
  </si>
  <si>
    <t>Sport Management credits</t>
  </si>
  <si>
    <t xml:space="preserve">My BBA-Kinesiology Dual Degrees 5 Year Plan (For Students Admitted Fall 2014 and later) </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</si>
  <si>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Kinesiology Distribution
--Floating Core: BE 300 (3), FIN 300 (3), MKT 300 (3), TO 300 (1.5) must be completed between Winter term Sophomore year and Fall term Senior year
--Business Electives: Business elective  coursework needed to reach 58 total business credits
--ECON 102: If not completed prior to the first day of the first term in the Ross BBA program, ECON 102 must be completed at UM-Ann Arbor by the end of the Winter term Junior year</t>
  </si>
  <si>
    <t>This BBA checklist is for course planning purposes only and does not replace a degree audit or transcript.  Your degree audit and unofficial transcript can be found in Wolverine Access under Student Business.  We strongly encourage you to meet with your Ross and Kinesiology Academic Advisors to verify progress toward degree requirements.    
Credit Hours are calculated using formulas: enter "X" (Complete), "IP" (In Progress), or "M" (counting toward Minor) in each checkbox.</t>
  </si>
  <si>
    <t>All general requirements completed, per Kinesiology advisor</t>
  </si>
  <si>
    <t>All major requirements completed, per Kinesiology advisor</t>
  </si>
  <si>
    <t>All distribution requirements completed, per Kinesiology advisor</t>
  </si>
  <si>
    <r>
      <t xml:space="preserve">Note: 
School of Kinesiology courses that are not on the approved list in the BBA Bulletin may be taken by non-dual degree students on a "not for credit" basis.  Students who declare, and then graduate, as Kinesiology/BBA dual degree students may, however, take these classes for credit.  While these courses will not count towards the 120 credits of coursework considered acceptable for BBA degree credit, they </t>
    </r>
    <r>
      <rPr>
        <i/>
        <u/>
        <sz val="11"/>
        <color theme="1"/>
        <rFont val="NewsGoth BT"/>
        <family val="2"/>
      </rPr>
      <t>will</t>
    </r>
    <r>
      <rPr>
        <sz val="11"/>
        <color theme="1"/>
        <rFont val="NewsGoth BT"/>
        <family val="2"/>
      </rPr>
      <t xml:space="preserve"> count towards the 150 total credits required for the dual degrees. 
In the event that the dual degrees are discontinued by dropping the Sport Management degree, any credits earned from these classes will be revoked since they are not accepted for the BBA degree.   </t>
    </r>
  </si>
  <si>
    <r>
      <rPr>
        <b/>
        <sz val="36"/>
        <color theme="1"/>
        <rFont val="Calibri"/>
        <family val="2"/>
        <scheme val="minor"/>
      </rPr>
      <t xml:space="preserve">Sample
</t>
    </r>
    <r>
      <rPr>
        <b/>
        <sz val="18"/>
        <color theme="1"/>
        <rFont val="Calibri"/>
        <family val="2"/>
        <scheme val="minor"/>
      </rPr>
      <t>created 6/24/14</t>
    </r>
  </si>
  <si>
    <t>ECON 101</t>
  </si>
  <si>
    <t>Prereq</t>
  </si>
  <si>
    <t>MATH 115</t>
  </si>
  <si>
    <t>SM 111</t>
  </si>
  <si>
    <t>SM prereq</t>
  </si>
  <si>
    <t>Distribution</t>
  </si>
  <si>
    <t>ENGLISH 125</t>
  </si>
  <si>
    <t>ECON 102</t>
  </si>
  <si>
    <t>PSYCH 111</t>
  </si>
  <si>
    <t>Prereq/MSA</t>
  </si>
  <si>
    <t>SM 203</t>
  </si>
  <si>
    <t>SM 249</t>
  </si>
  <si>
    <t>150 Total Credits Required</t>
  </si>
  <si>
    <t>150.0 Total Credits           pre-BBA:</t>
  </si>
  <si>
    <t>Prereq/FYWR</t>
  </si>
  <si>
    <t xml:space="preserve">Sample BBA-Kinesiology Dual Degrees 5 Year Plan (For Students Admitted Fall 2014 and later) </t>
  </si>
  <si>
    <t>Varies: Contact your Kinesiology Academic Advisor</t>
  </si>
  <si>
    <t>MKT 300</t>
  </si>
  <si>
    <t>5th Year</t>
  </si>
  <si>
    <r>
      <t>IDO Milestones</t>
    </r>
    <r>
      <rPr>
        <vertAlign val="superscript"/>
        <sz val="11"/>
        <color theme="1"/>
        <rFont val="NewsGoth BT"/>
        <family val="2"/>
      </rPr>
      <t>2</t>
    </r>
  </si>
  <si>
    <r>
      <t xml:space="preserve"> q</t>
    </r>
    <r>
      <rPr>
        <sz val="11"/>
        <color theme="1"/>
        <rFont val="NewsGoth BT"/>
        <family val="2"/>
      </rPr>
      <t xml:space="preserve">Identity                  </t>
    </r>
    <r>
      <rPr>
        <sz val="11"/>
        <color theme="1"/>
        <rFont val="Wingdings"/>
        <charset val="2"/>
      </rPr>
      <t>q</t>
    </r>
    <r>
      <rPr>
        <sz val="11"/>
        <color theme="1"/>
        <rFont val="NewsGoth BT"/>
        <family val="2"/>
      </rPr>
      <t xml:space="preserve">Diversity                    </t>
    </r>
    <r>
      <rPr>
        <sz val="11"/>
        <color theme="1"/>
        <rFont val="Wingdings"/>
        <charset val="2"/>
      </rPr>
      <t>q</t>
    </r>
    <r>
      <rPr>
        <sz val="11"/>
        <color theme="1"/>
        <rFont val="NewsGoth BT"/>
        <family val="2"/>
      </rPr>
      <t>Organization</t>
    </r>
  </si>
  <si>
    <t xml:space="preserve">1 - Effective Fall 2014, LHC 250 renamed as BCOM 250
2 - All three IDO Milestones must be completed by March 1st of the student's final Winter term
3 - ECON 102 must be completed by the end of the Winter term Junior year
4 - 4th term proficiency
5 - Econ 101 and Econ 102 are not accepted toward the Social Science Distribution requirement
Curriculum updated as of 8/25/15
</t>
  </si>
  <si>
    <r>
      <t>Econ 102</t>
    </r>
    <r>
      <rPr>
        <vertAlign val="superscript"/>
        <sz val="11"/>
        <color theme="1"/>
        <rFont val="NewsGoth BT"/>
        <family val="2"/>
      </rPr>
      <t>3</t>
    </r>
    <r>
      <rPr>
        <sz val="11"/>
        <color theme="1"/>
        <rFont val="NewsGoth BT"/>
        <family val="2"/>
      </rPr>
      <t xml:space="preserve">                         </t>
    </r>
  </si>
  <si>
    <r>
      <t>Foreign Language</t>
    </r>
    <r>
      <rPr>
        <vertAlign val="superscript"/>
        <sz val="11"/>
        <color theme="1"/>
        <rFont val="NewsGoth BT"/>
        <family val="2"/>
      </rPr>
      <t>4</t>
    </r>
  </si>
  <si>
    <r>
      <t>Social Science</t>
    </r>
    <r>
      <rPr>
        <vertAlign val="superscript"/>
        <sz val="11"/>
        <color theme="1"/>
        <rFont val="NewsGoth BT"/>
        <family val="2"/>
      </rPr>
      <t>5</t>
    </r>
    <r>
      <rPr>
        <sz val="11"/>
        <color theme="1"/>
        <rFont val="NewsGoth BT"/>
        <family val="2"/>
      </rPr>
      <t xml:space="preserve"> (9.0 crs)</t>
    </r>
  </si>
  <si>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Kinesiology Distribution
--Floating Core: BE 300 (3), FIN 300 (3), MKT 300 (3), TO 300 (1.5) must be completed between Winter term Sophomore year and Fall term Senior year
--Business Electives: Business elective  coursework needed to reach 58 total business credits
--ECON 102: ECON 102 must be completed by the end of the Winter term Junior year
--IDO Milestones: A student must have at least one of each milestone (Identity, Diversity, and Organizations)</t>
  </si>
  <si>
    <t>Curriculum updated as of 8/25/15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</si>
</sst>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9"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
      <b/>
      <sz val="14"/>
      <color theme="1"/>
      <name val="Calibri"/>
      <family val="2"/>
      <scheme val="minor"/>
    </font>
    <font>
      <b/>
      <sz val="11"/>
      <color theme="1"/>
      <name val="NewsGoth BT"/>
      <family val="2"/>
    </font>
    <font>
      <sz val="11"/>
      <color theme="1"/>
      <name val="NewsGoth BT"/>
      <family val="2"/>
    </font>
    <font>
      <b/>
      <sz val="11"/>
      <name val="NewsGoth BT"/>
      <family val="2"/>
    </font>
    <font>
      <sz val="10.5"/>
      <color theme="1"/>
      <name val="NewsGoth BT"/>
      <family val="2"/>
    </font>
    <font>
      <sz val="11"/>
      <name val="NewsGoth BT"/>
      <family val="2"/>
    </font>
    <font>
      <vertAlign val="superscript"/>
      <sz val="11"/>
      <color theme="1"/>
      <name val="NewsGoth BT"/>
      <family val="2"/>
    </font>
    <font>
      <sz val="11"/>
      <color rgb="FF000000"/>
      <name val="NewsGoth BT"/>
      <family val="2"/>
    </font>
    <font>
      <b/>
      <sz val="15"/>
      <color theme="1"/>
      <name val="NewsGoth BT"/>
      <family val="2"/>
    </font>
    <font>
      <b/>
      <sz val="14"/>
      <color theme="1"/>
      <name val="NewsGoth BT"/>
      <family val="2"/>
    </font>
    <font>
      <vertAlign val="superscript"/>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NewsGoth BT"/>
      <family val="2"/>
    </font>
    <font>
      <sz val="8"/>
      <color theme="1"/>
      <name val="NewsGoth BT"/>
      <family val="2"/>
    </font>
    <font>
      <sz val="9"/>
      <color theme="1"/>
      <name val="NewsGoth BT"/>
      <family val="2"/>
    </font>
    <font>
      <vertAlign val="superscript"/>
      <sz val="14"/>
      <color theme="1"/>
      <name val="Calibri"/>
      <family val="2"/>
      <scheme val="minor"/>
    </font>
    <font>
      <b/>
      <sz val="22"/>
      <color theme="1"/>
      <name val="Calibri"/>
      <family val="2"/>
      <scheme val="minor"/>
    </font>
    <font>
      <i/>
      <u/>
      <sz val="11"/>
      <color theme="1"/>
      <name val="NewsGoth BT"/>
      <family val="2"/>
    </font>
    <font>
      <b/>
      <sz val="18"/>
      <color theme="1"/>
      <name val="Calibri"/>
      <family val="2"/>
      <scheme val="minor"/>
    </font>
    <font>
      <b/>
      <sz val="36"/>
      <color theme="1"/>
      <name val="Calibri"/>
      <family val="2"/>
      <scheme val="minor"/>
    </font>
    <font>
      <b/>
      <sz val="48"/>
      <color theme="1"/>
      <name val="Calibri"/>
      <family val="2"/>
      <scheme val="minor"/>
    </font>
    <font>
      <sz val="11"/>
      <color theme="1"/>
      <name val="Wingdings"/>
      <charset val="2"/>
    </font>
  </fonts>
  <fills count="8">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1">
    <xf numFmtId="0" fontId="0" fillId="0" borderId="0"/>
  </cellStyleXfs>
  <cellXfs count="380">
    <xf numFmtId="0" fontId="0" fillId="0" borderId="0" xfId="0"/>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0" fillId="0" borderId="0" xfId="0" applyFill="1" applyBorder="1" applyAlignment="1" applyProtection="1">
      <alignment vertical="center" textRotation="90"/>
      <protection locked="0"/>
    </xf>
    <xf numFmtId="0" fontId="0" fillId="0" borderId="0" xfId="0" applyFill="1" applyBorder="1" applyAlignment="1" applyProtection="1">
      <alignment horizontal="center" vertical="center" textRotation="90"/>
      <protection locked="0"/>
    </xf>
    <xf numFmtId="0" fontId="0" fillId="0" borderId="8" xfId="0" applyFill="1" applyBorder="1" applyAlignment="1" applyProtection="1">
      <alignment vertical="center" textRotation="90"/>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3" fillId="0" borderId="0" xfId="0" applyFont="1" applyBorder="1" applyAlignment="1" applyProtection="1">
      <alignment horizontal="left" vertical="top"/>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textRotation="90"/>
    </xf>
    <xf numFmtId="0" fontId="6" fillId="4" borderId="2"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5"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5" borderId="2" xfId="0" applyFont="1" applyFill="1" applyBorder="1" applyAlignment="1" applyProtection="1">
      <alignment vertical="center"/>
    </xf>
    <xf numFmtId="0" fontId="8" fillId="5" borderId="5" xfId="0" applyFont="1" applyFill="1" applyBorder="1" applyAlignment="1" applyProtection="1">
      <alignment vertical="center"/>
    </xf>
    <xf numFmtId="0" fontId="8" fillId="5" borderId="29" xfId="0" applyFont="1" applyFill="1" applyBorder="1" applyAlignment="1" applyProtection="1">
      <alignment horizontal="left" vertical="center"/>
    </xf>
    <xf numFmtId="0" fontId="6" fillId="5" borderId="5" xfId="0" applyFont="1" applyFill="1" applyBorder="1" applyAlignment="1" applyProtection="1">
      <alignment vertical="center"/>
    </xf>
    <xf numFmtId="0" fontId="8" fillId="5" borderId="3"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7" fillId="0" borderId="9" xfId="0" applyFont="1" applyBorder="1" applyAlignment="1" applyProtection="1">
      <alignment horizontal="left" vertical="center"/>
    </xf>
    <xf numFmtId="0" fontId="7" fillId="0" borderId="21" xfId="0" applyFont="1" applyBorder="1" applyAlignment="1" applyProtection="1">
      <alignment vertical="center"/>
      <protection locked="0"/>
    </xf>
    <xf numFmtId="164" fontId="10" fillId="0" borderId="26" xfId="0" applyNumberFormat="1" applyFont="1" applyFill="1" applyBorder="1" applyAlignment="1" applyProtection="1">
      <alignment horizontal="left" vertical="center"/>
      <protection locked="0"/>
    </xf>
    <xf numFmtId="0" fontId="7" fillId="0" borderId="31" xfId="0" applyFont="1" applyFill="1" applyBorder="1" applyAlignment="1" applyProtection="1">
      <alignment vertical="center"/>
      <protection locked="0"/>
    </xf>
    <xf numFmtId="0" fontId="7" fillId="0" borderId="0" xfId="0" applyFont="1" applyBorder="1" applyAlignment="1" applyProtection="1">
      <alignment horizontal="left" vertical="center"/>
    </xf>
    <xf numFmtId="164" fontId="7" fillId="0" borderId="0" xfId="0" applyNumberFormat="1" applyFont="1" applyFill="1" applyBorder="1" applyAlignment="1" applyProtection="1">
      <alignment horizontal="left" vertical="center"/>
    </xf>
    <xf numFmtId="0" fontId="7" fillId="0" borderId="1" xfId="0" applyFont="1" applyBorder="1" applyAlignment="1" applyProtection="1">
      <alignment horizontal="left" vertical="center"/>
    </xf>
    <xf numFmtId="0" fontId="7" fillId="0" borderId="13" xfId="0" applyFont="1" applyBorder="1" applyAlignment="1" applyProtection="1">
      <alignment vertical="center"/>
      <protection locked="0"/>
    </xf>
    <xf numFmtId="164" fontId="10" fillId="0" borderId="13" xfId="0" applyNumberFormat="1" applyFont="1" applyFill="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164" fontId="7" fillId="0" borderId="13" xfId="0" applyNumberFormat="1" applyFont="1" applyFill="1" applyBorder="1" applyAlignment="1" applyProtection="1">
      <alignment horizontal="left" vertical="center"/>
      <protection locked="0"/>
    </xf>
    <xf numFmtId="0" fontId="7" fillId="0" borderId="33" xfId="0" applyFont="1" applyBorder="1" applyAlignment="1" applyProtection="1">
      <alignment vertical="center"/>
      <protection locked="0"/>
    </xf>
    <xf numFmtId="164" fontId="7" fillId="0" borderId="33" xfId="0" applyNumberFormat="1" applyFont="1" applyFill="1" applyBorder="1" applyAlignment="1" applyProtection="1">
      <alignment horizontal="left" vertical="center"/>
      <protection locked="0"/>
    </xf>
    <xf numFmtId="0" fontId="7" fillId="0" borderId="34" xfId="0" applyFont="1" applyFill="1" applyBorder="1" applyAlignment="1" applyProtection="1">
      <alignment vertical="center"/>
      <protection locked="0"/>
    </xf>
    <xf numFmtId="165" fontId="7" fillId="0" borderId="0" xfId="0" applyNumberFormat="1" applyFont="1" applyFill="1" applyBorder="1" applyAlignment="1" applyProtection="1">
      <alignment horizontal="left" vertical="center"/>
    </xf>
    <xf numFmtId="0" fontId="6" fillId="6" borderId="0" xfId="0" applyFont="1" applyFill="1" applyBorder="1" applyAlignment="1" applyProtection="1">
      <alignment horizontal="center" vertical="center" textRotation="90"/>
    </xf>
    <xf numFmtId="0" fontId="7" fillId="0" borderId="0" xfId="0" applyFont="1" applyFill="1" applyBorder="1" applyAlignment="1" applyProtection="1">
      <alignment vertical="center"/>
    </xf>
    <xf numFmtId="0" fontId="7" fillId="0" borderId="0" xfId="0" applyFont="1" applyAlignment="1" applyProtection="1">
      <alignment horizontal="left" vertical="center"/>
    </xf>
    <xf numFmtId="0" fontId="6" fillId="4" borderId="5" xfId="0" applyFont="1" applyFill="1" applyBorder="1" applyAlignment="1" applyProtection="1">
      <alignment horizontal="left" vertical="center"/>
    </xf>
    <xf numFmtId="0" fontId="7" fillId="0" borderId="1" xfId="0" applyFont="1" applyBorder="1" applyAlignment="1" applyProtection="1">
      <alignment horizontal="left" vertical="center"/>
      <protection locked="0"/>
    </xf>
    <xf numFmtId="164" fontId="7" fillId="0" borderId="37" xfId="0" applyNumberFormat="1" applyFont="1" applyFill="1" applyBorder="1" applyAlignment="1" applyProtection="1">
      <alignment horizontal="left" vertical="center"/>
      <protection locked="0"/>
    </xf>
    <xf numFmtId="164" fontId="7" fillId="0" borderId="36" xfId="0" applyNumberFormat="1" applyFont="1" applyFill="1" applyBorder="1" applyAlignment="1" applyProtection="1">
      <alignment horizontal="left" vertical="center"/>
      <protection locked="0"/>
    </xf>
    <xf numFmtId="164" fontId="10" fillId="0" borderId="38" xfId="0" applyNumberFormat="1" applyFont="1" applyFill="1" applyBorder="1" applyAlignment="1" applyProtection="1">
      <alignment horizontal="left" vertical="center"/>
      <protection hidden="1"/>
    </xf>
    <xf numFmtId="164" fontId="10" fillId="0" borderId="13" xfId="0" applyNumberFormat="1" applyFont="1" applyFill="1" applyBorder="1" applyAlignment="1" applyProtection="1">
      <alignment horizontal="left" vertical="center"/>
      <protection hidden="1"/>
    </xf>
    <xf numFmtId="164" fontId="7" fillId="0" borderId="24" xfId="0" applyNumberFormat="1" applyFont="1" applyBorder="1" applyAlignment="1" applyProtection="1">
      <alignment horizontal="left" vertical="center"/>
      <protection hidden="1"/>
    </xf>
    <xf numFmtId="164" fontId="10" fillId="0" borderId="32" xfId="0" applyNumberFormat="1" applyFont="1" applyFill="1" applyBorder="1" applyAlignment="1" applyProtection="1">
      <alignment horizontal="left" vertical="center"/>
      <protection hidden="1"/>
    </xf>
    <xf numFmtId="164" fontId="7" fillId="0" borderId="25" xfId="0" applyNumberFormat="1" applyFont="1" applyFill="1" applyBorder="1" applyAlignment="1" applyProtection="1">
      <alignment horizontal="left" vertical="center"/>
      <protection locked="0"/>
    </xf>
    <xf numFmtId="164" fontId="7" fillId="0" borderId="16" xfId="0" applyNumberFormat="1" applyFont="1" applyFill="1" applyBorder="1" applyAlignment="1" applyProtection="1">
      <alignment horizontal="left" vertical="center"/>
      <protection locked="0"/>
    </xf>
    <xf numFmtId="164" fontId="10" fillId="0" borderId="39" xfId="0" applyNumberFormat="1" applyFont="1" applyFill="1" applyBorder="1" applyAlignment="1" applyProtection="1">
      <alignment horizontal="left" vertical="center"/>
      <protection hidden="1"/>
    </xf>
    <xf numFmtId="0" fontId="7" fillId="0" borderId="0" xfId="0" applyFont="1" applyBorder="1" applyAlignment="1" applyProtection="1">
      <alignment vertical="center"/>
    </xf>
    <xf numFmtId="164" fontId="7" fillId="4" borderId="5" xfId="0" applyNumberFormat="1" applyFont="1" applyFill="1" applyBorder="1" applyAlignment="1" applyProtection="1">
      <alignment horizontal="left" vertical="center"/>
    </xf>
    <xf numFmtId="164" fontId="7" fillId="4" borderId="5" xfId="0" applyNumberFormat="1" applyFont="1" applyFill="1" applyBorder="1" applyAlignment="1" applyProtection="1">
      <alignment vertical="center"/>
    </xf>
    <xf numFmtId="0" fontId="7" fillId="4" borderId="3" xfId="0" applyFont="1" applyFill="1" applyBorder="1" applyAlignment="1" applyProtection="1">
      <alignment vertical="center"/>
    </xf>
    <xf numFmtId="0" fontId="6" fillId="0" borderId="0" xfId="0" applyFont="1" applyFill="1" applyBorder="1" applyAlignment="1" applyProtection="1">
      <alignment horizontal="left" vertical="center"/>
    </xf>
    <xf numFmtId="0" fontId="7" fillId="0" borderId="35" xfId="0" applyFont="1" applyBorder="1" applyAlignment="1" applyProtection="1">
      <alignment vertical="center"/>
    </xf>
    <xf numFmtId="0" fontId="7" fillId="0" borderId="40" xfId="0" applyFont="1" applyBorder="1" applyAlignment="1" applyProtection="1">
      <alignment vertical="center"/>
    </xf>
    <xf numFmtId="0" fontId="7" fillId="0" borderId="41" xfId="0" applyFont="1" applyBorder="1" applyAlignment="1" applyProtection="1">
      <alignment vertical="center"/>
    </xf>
    <xf numFmtId="0" fontId="7" fillId="0" borderId="0" xfId="0" applyFont="1" applyFill="1" applyAlignment="1" applyProtection="1">
      <alignment horizontal="left" vertical="center"/>
    </xf>
    <xf numFmtId="0" fontId="6" fillId="4" borderId="2"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7" fillId="4" borderId="3"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40" xfId="0" applyFont="1" applyBorder="1" applyAlignment="1" applyProtection="1">
      <alignment horizontal="left" vertical="center"/>
    </xf>
    <xf numFmtId="0" fontId="7" fillId="0" borderId="29" xfId="0" applyFont="1" applyFill="1" applyBorder="1" applyAlignment="1" applyProtection="1">
      <alignment vertical="center"/>
    </xf>
    <xf numFmtId="0" fontId="7" fillId="0" borderId="30" xfId="0" applyFont="1" applyFill="1" applyBorder="1" applyAlignment="1" applyProtection="1">
      <alignment vertical="center"/>
    </xf>
    <xf numFmtId="164" fontId="7" fillId="0" borderId="22" xfId="0" applyNumberFormat="1" applyFont="1" applyBorder="1" applyAlignment="1" applyProtection="1">
      <alignment horizontal="center" vertical="center"/>
      <protection locked="0"/>
    </xf>
    <xf numFmtId="0" fontId="7" fillId="0" borderId="2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42" xfId="0" applyFont="1" applyFill="1" applyBorder="1" applyAlignment="1" applyProtection="1">
      <alignment vertical="center"/>
    </xf>
    <xf numFmtId="0" fontId="7" fillId="0" borderId="33" xfId="0" applyFont="1" applyBorder="1" applyAlignment="1" applyProtection="1">
      <alignment horizontal="left" vertical="center"/>
    </xf>
    <xf numFmtId="164" fontId="7" fillId="0" borderId="1" xfId="0" applyNumberFormat="1" applyFont="1" applyBorder="1" applyAlignment="1" applyProtection="1">
      <alignment horizontal="left" vertical="center"/>
      <protection hidden="1"/>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164" fontId="7" fillId="0" borderId="22" xfId="0" applyNumberFormat="1" applyFont="1" applyBorder="1" applyAlignment="1" applyProtection="1">
      <alignment horizontal="left" vertical="center"/>
      <protection locked="0"/>
    </xf>
    <xf numFmtId="164" fontId="7" fillId="0" borderId="22" xfId="0" applyNumberFormat="1" applyFont="1" applyFill="1" applyBorder="1" applyAlignment="1" applyProtection="1">
      <alignment horizontal="left" vertical="center"/>
      <protection locked="0"/>
    </xf>
    <xf numFmtId="0" fontId="7" fillId="0" borderId="22" xfId="0" applyFont="1" applyBorder="1" applyAlignment="1" applyProtection="1">
      <alignment vertical="center"/>
    </xf>
    <xf numFmtId="0" fontId="7" fillId="0" borderId="24" xfId="0" applyFont="1" applyBorder="1" applyAlignment="1" applyProtection="1">
      <alignment vertical="center"/>
    </xf>
    <xf numFmtId="0" fontId="7" fillId="0" borderId="23" xfId="0" applyFont="1" applyBorder="1" applyAlignment="1" applyProtection="1">
      <alignment vertical="center"/>
    </xf>
    <xf numFmtId="0" fontId="8" fillId="5" borderId="5"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xf>
    <xf numFmtId="164" fontId="7" fillId="0" borderId="10" xfId="0" applyNumberFormat="1" applyFont="1" applyFill="1" applyBorder="1" applyAlignment="1" applyProtection="1">
      <alignment horizontal="left" vertical="center"/>
    </xf>
    <xf numFmtId="0" fontId="7" fillId="0" borderId="11" xfId="0" applyFont="1" applyBorder="1" applyAlignment="1" applyProtection="1">
      <alignment horizontal="left" vertical="center"/>
    </xf>
    <xf numFmtId="164" fontId="7" fillId="0" borderId="42" xfId="0" applyNumberFormat="1" applyFont="1" applyBorder="1" applyAlignment="1" applyProtection="1">
      <alignment horizontal="center" vertical="center"/>
      <protection locked="0"/>
    </xf>
    <xf numFmtId="164" fontId="7" fillId="0" borderId="48" xfId="0" applyNumberFormat="1" applyFont="1" applyBorder="1" applyAlignment="1" applyProtection="1">
      <alignment vertical="center"/>
      <protection locked="0"/>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 fillId="0" borderId="7"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164" fontId="0" fillId="0" borderId="1" xfId="0" applyNumberFormat="1" applyFill="1" applyBorder="1" applyAlignment="1" applyProtection="1">
      <alignment horizontal="center" vertical="center"/>
      <protection hidden="1"/>
    </xf>
    <xf numFmtId="0" fontId="1" fillId="0" borderId="4"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9" xfId="0" applyFill="1" applyBorder="1" applyAlignment="1" applyProtection="1">
      <alignment vertical="center"/>
      <protection locked="0"/>
    </xf>
    <xf numFmtId="0" fontId="0" fillId="0" borderId="0" xfId="0" applyFill="1" applyBorder="1" applyAlignment="1" applyProtection="1">
      <alignment vertical="center"/>
      <protection locked="0"/>
    </xf>
    <xf numFmtId="164" fontId="0" fillId="0" borderId="0" xfId="0" applyNumberFormat="1" applyFill="1" applyBorder="1" applyAlignment="1" applyProtection="1">
      <alignment horizontal="left" vertical="center"/>
      <protection locked="0"/>
    </xf>
    <xf numFmtId="164" fontId="0" fillId="0" borderId="0" xfId="0" applyNumberFormat="1" applyFill="1" applyBorder="1" applyAlignment="1" applyProtection="1">
      <alignment horizontal="center" vertical="center"/>
      <protection locked="0"/>
    </xf>
    <xf numFmtId="0" fontId="1" fillId="0" borderId="28"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164" fontId="0" fillId="0" borderId="6" xfId="0" applyNumberFormat="1" applyFill="1" applyBorder="1" applyAlignment="1" applyProtection="1">
      <alignment horizontal="center" vertical="center"/>
      <protection locked="0"/>
    </xf>
    <xf numFmtId="0" fontId="0" fillId="0" borderId="4" xfId="0" applyFill="1" applyBorder="1" applyAlignment="1" applyProtection="1">
      <alignment horizontal="left" vertical="center"/>
    </xf>
    <xf numFmtId="164" fontId="0" fillId="0" borderId="0" xfId="0" applyNumberFormat="1" applyFill="1" applyBorder="1" applyAlignment="1" applyProtection="1">
      <alignment horizontal="center" vertical="center"/>
    </xf>
    <xf numFmtId="0" fontId="0" fillId="0" borderId="6" xfId="0" applyFill="1" applyBorder="1" applyAlignment="1" applyProtection="1">
      <alignment horizontal="right" vertical="center"/>
      <protection locked="0"/>
    </xf>
    <xf numFmtId="164" fontId="0" fillId="0" borderId="1" xfId="0" applyNumberFormat="1" applyFill="1" applyBorder="1" applyAlignment="1" applyProtection="1">
      <alignment horizontal="center" vertical="center"/>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164" fontId="0" fillId="0" borderId="8" xfId="0" applyNumberForma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Fill="1" applyBorder="1" applyAlignment="1" applyProtection="1">
      <alignment horizontal="right" vertical="center"/>
      <protection locked="0"/>
    </xf>
    <xf numFmtId="0" fontId="1" fillId="0" borderId="9"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64" fontId="0" fillId="0" borderId="0" xfId="0" applyNumberFormat="1" applyFill="1" applyBorder="1" applyAlignment="1" applyProtection="1">
      <alignment vertical="center"/>
      <protection locked="0"/>
    </xf>
    <xf numFmtId="0" fontId="18" fillId="0" borderId="0" xfId="0" applyFont="1" applyBorder="1" applyAlignment="1" applyProtection="1">
      <alignment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0" fillId="0" borderId="12" xfId="0"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0" fillId="0" borderId="0" xfId="0" applyFill="1" applyBorder="1" applyAlignment="1" applyProtection="1">
      <alignment vertical="center" wrapText="1"/>
      <protection locked="0"/>
    </xf>
    <xf numFmtId="0" fontId="1" fillId="0" borderId="6" xfId="0"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Alignment="1">
      <alignment vertical="center"/>
    </xf>
    <xf numFmtId="0" fontId="1" fillId="0" borderId="17" xfId="0" applyFont="1" applyBorder="1" applyAlignment="1" applyProtection="1">
      <alignment vertical="center"/>
    </xf>
    <xf numFmtId="0" fontId="7" fillId="0" borderId="36" xfId="0" applyFont="1" applyBorder="1" applyAlignment="1" applyProtection="1">
      <alignment vertical="center"/>
    </xf>
    <xf numFmtId="0" fontId="7" fillId="0" borderId="27"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19" fillId="4" borderId="5" xfId="0" applyFont="1" applyFill="1" applyBorder="1" applyAlignment="1" applyProtection="1">
      <alignment horizontal="left" vertical="center"/>
    </xf>
    <xf numFmtId="0" fontId="19" fillId="4" borderId="3" xfId="0" applyFont="1" applyFill="1" applyBorder="1" applyAlignment="1" applyProtection="1">
      <alignment vertical="center"/>
    </xf>
    <xf numFmtId="0" fontId="0" fillId="0" borderId="0" xfId="0" applyFont="1" applyBorder="1" applyAlignment="1" applyProtection="1">
      <alignment vertical="center"/>
    </xf>
    <xf numFmtId="0" fontId="14" fillId="0" borderId="0" xfId="0" applyFont="1" applyAlignment="1" applyProtection="1">
      <alignment horizontal="center" vertical="center"/>
    </xf>
    <xf numFmtId="0" fontId="12" fillId="0" borderId="0" xfId="0" applyFont="1" applyBorder="1" applyAlignment="1">
      <alignment vertical="center"/>
    </xf>
    <xf numFmtId="0" fontId="7" fillId="0" borderId="29" xfId="0" applyFont="1" applyBorder="1" applyAlignment="1" applyProtection="1">
      <alignment vertical="center"/>
    </xf>
    <xf numFmtId="0" fontId="0" fillId="0" borderId="0" xfId="0" applyFill="1" applyAlignment="1">
      <alignment vertical="center"/>
    </xf>
    <xf numFmtId="0" fontId="6" fillId="4" borderId="2" xfId="0" applyFont="1" applyFill="1" applyBorder="1" applyAlignment="1">
      <alignment vertical="center"/>
    </xf>
    <xf numFmtId="0" fontId="7" fillId="4" borderId="5" xfId="0" applyFont="1" applyFill="1" applyBorder="1" applyAlignment="1">
      <alignment vertical="center"/>
    </xf>
    <xf numFmtId="0" fontId="7" fillId="4" borderId="3" xfId="0" applyFont="1" applyFill="1" applyBorder="1" applyAlignment="1">
      <alignment vertical="center"/>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164" fontId="7" fillId="0" borderId="20" xfId="0" applyNumberFormat="1" applyFont="1" applyBorder="1" applyAlignment="1" applyProtection="1">
      <alignment horizontal="left" vertical="center"/>
    </xf>
    <xf numFmtId="0" fontId="7" fillId="0" borderId="47" xfId="0" applyFont="1" applyBorder="1" applyAlignment="1" applyProtection="1">
      <alignment horizontal="left" vertical="center" wrapText="1"/>
    </xf>
    <xf numFmtId="0" fontId="9" fillId="0" borderId="0" xfId="0" applyFont="1" applyAlignment="1">
      <alignment vertical="center"/>
    </xf>
    <xf numFmtId="0" fontId="7" fillId="0" borderId="0" xfId="0" applyFont="1" applyBorder="1" applyAlignment="1" applyProtection="1">
      <alignment vertical="center" wrapText="1"/>
    </xf>
    <xf numFmtId="0" fontId="0" fillId="0" borderId="19" xfId="0" applyBorder="1" applyProtection="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19" fillId="4" borderId="3" xfId="0" applyFont="1" applyFill="1" applyBorder="1" applyAlignment="1" applyProtection="1">
      <alignment horizontal="left" vertical="center"/>
    </xf>
    <xf numFmtId="0" fontId="1" fillId="0" borderId="18" xfId="0" applyFont="1" applyBorder="1" applyAlignment="1" applyProtection="1">
      <alignment vertical="center"/>
    </xf>
    <xf numFmtId="0" fontId="7" fillId="0" borderId="22" xfId="0" applyFont="1" applyBorder="1" applyAlignment="1" applyProtection="1">
      <alignment vertical="center"/>
    </xf>
    <xf numFmtId="0" fontId="7" fillId="0" borderId="42" xfId="0" applyFont="1" applyBorder="1" applyAlignment="1" applyProtection="1">
      <alignment vertical="center"/>
    </xf>
    <xf numFmtId="0" fontId="7" fillId="0" borderId="13" xfId="0" applyFont="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20" fillId="4" borderId="5" xfId="0" applyFont="1" applyFill="1" applyBorder="1" applyAlignment="1" applyProtection="1">
      <alignment horizontal="right" vertical="center"/>
    </xf>
    <xf numFmtId="0" fontId="20" fillId="0" borderId="0" xfId="0" applyFont="1" applyAlignment="1">
      <alignment vertical="center" wrapText="1"/>
    </xf>
    <xf numFmtId="0" fontId="16" fillId="0" borderId="0" xfId="0" applyFont="1" applyBorder="1" applyAlignment="1" applyProtection="1">
      <alignment vertical="top"/>
    </xf>
    <xf numFmtId="0" fontId="7" fillId="0" borderId="43" xfId="0" applyFont="1" applyBorder="1" applyAlignment="1" applyProtection="1">
      <alignment vertical="center"/>
    </xf>
    <xf numFmtId="0" fontId="7" fillId="0" borderId="44" xfId="0" applyFont="1" applyBorder="1" applyAlignment="1" applyProtection="1">
      <alignment vertical="center"/>
    </xf>
    <xf numFmtId="0" fontId="7" fillId="0" borderId="48" xfId="0" applyFont="1" applyBorder="1" applyAlignment="1" applyProtection="1">
      <alignment vertical="center"/>
    </xf>
    <xf numFmtId="0" fontId="1" fillId="0" borderId="0" xfId="0" applyFont="1" applyBorder="1" applyAlignment="1" applyProtection="1">
      <alignment vertical="center"/>
    </xf>
    <xf numFmtId="0" fontId="17" fillId="0" borderId="17" xfId="0" applyFont="1" applyBorder="1" applyAlignment="1" applyProtection="1">
      <alignment vertical="center"/>
    </xf>
    <xf numFmtId="0" fontId="0" fillId="0" borderId="0" xfId="0" applyFill="1" applyBorder="1" applyAlignment="1" applyProtection="1">
      <alignment horizontal="left" vertical="center"/>
      <protection locked="0"/>
    </xf>
    <xf numFmtId="0" fontId="5" fillId="0" borderId="17" xfId="0" applyFont="1" applyBorder="1" applyAlignment="1" applyProtection="1">
      <alignment vertical="center"/>
    </xf>
    <xf numFmtId="0" fontId="3" fillId="0" borderId="19" xfId="0" applyFont="1" applyBorder="1" applyProtection="1">
      <protection locked="0"/>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0" xfId="0" applyFont="1" applyFill="1" applyProtection="1">
      <protection locked="0"/>
    </xf>
    <xf numFmtId="0" fontId="5" fillId="0" borderId="7"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3" fillId="0" borderId="0" xfId="0" applyFont="1" applyFill="1" applyBorder="1" applyAlignment="1" applyProtection="1">
      <alignment vertical="center" textRotation="90"/>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vertical="center" textRotation="90"/>
      <protection locked="0"/>
    </xf>
    <xf numFmtId="164" fontId="3" fillId="0" borderId="6"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xf>
    <xf numFmtId="164"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164" fontId="3" fillId="0" borderId="8" xfId="0" applyNumberFormat="1" applyFont="1" applyFill="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64"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3" fillId="0" borderId="5"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5" fillId="0" borderId="2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vertical="center" wrapText="1"/>
      <protection locked="0"/>
    </xf>
    <xf numFmtId="0" fontId="5" fillId="0" borderId="6" xfId="0" applyFont="1" applyFill="1" applyBorder="1" applyAlignment="1" applyProtection="1">
      <alignment horizontal="right" vertical="center"/>
      <protection locked="0"/>
    </xf>
    <xf numFmtId="164" fontId="5" fillId="2" borderId="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0" fontId="3" fillId="0" borderId="0" xfId="0" applyFont="1" applyAlignment="1">
      <alignment vertical="center"/>
    </xf>
    <xf numFmtId="0" fontId="7" fillId="0" borderId="7" xfId="0" applyFont="1" applyBorder="1" applyAlignment="1" applyProtection="1">
      <alignment horizontal="left" vertical="center"/>
      <protection locked="0"/>
    </xf>
    <xf numFmtId="0" fontId="7" fillId="0" borderId="49" xfId="0" applyFont="1" applyBorder="1" applyAlignment="1" applyProtection="1">
      <alignment vertical="center"/>
    </xf>
    <xf numFmtId="0" fontId="7" fillId="0" borderId="16" xfId="0" applyFont="1" applyBorder="1" applyAlignment="1" applyProtection="1">
      <alignment vertical="center"/>
    </xf>
    <xf numFmtId="0" fontId="7"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textRotation="90"/>
      <protection locked="0"/>
    </xf>
    <xf numFmtId="0" fontId="20" fillId="0" borderId="0" xfId="0" applyFont="1" applyBorder="1" applyAlignment="1">
      <alignment horizontal="left" vertical="top" wrapText="1"/>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7" fillId="0" borderId="0" xfId="0" applyFont="1" applyAlignment="1" applyProtection="1">
      <alignment horizontal="center" vertical="center"/>
    </xf>
    <xf numFmtId="0" fontId="7" fillId="0" borderId="13" xfId="0" applyFont="1" applyBorder="1" applyAlignment="1" applyProtection="1">
      <alignment vertical="center"/>
    </xf>
    <xf numFmtId="0" fontId="3"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7" fillId="0" borderId="0" xfId="0" applyFont="1" applyAlignment="1" applyProtection="1">
      <alignment horizontal="left" vertical="top" wrapText="1"/>
    </xf>
    <xf numFmtId="0" fontId="6" fillId="7" borderId="7" xfId="0" applyFont="1" applyFill="1" applyBorder="1" applyAlignment="1" applyProtection="1">
      <alignment horizontal="center" vertical="center" textRotation="90"/>
    </xf>
    <xf numFmtId="0" fontId="6" fillId="7" borderId="8" xfId="0" applyFont="1" applyFill="1" applyBorder="1" applyAlignment="1" applyProtection="1">
      <alignment horizontal="center" vertical="center" textRotation="90"/>
    </xf>
    <xf numFmtId="0" fontId="6" fillId="7" borderId="9" xfId="0" applyFont="1" applyFill="1" applyBorder="1" applyAlignment="1" applyProtection="1">
      <alignment horizontal="center" vertical="center" textRotation="90"/>
    </xf>
    <xf numFmtId="0" fontId="7" fillId="0" borderId="13"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6" fillId="4" borderId="7" xfId="0" applyFont="1" applyFill="1" applyBorder="1" applyAlignment="1" applyProtection="1">
      <alignment horizontal="center" vertical="center" textRotation="90"/>
      <protection locked="0"/>
    </xf>
    <xf numFmtId="0" fontId="6" fillId="4" borderId="8" xfId="0" applyFont="1" applyFill="1" applyBorder="1" applyAlignment="1" applyProtection="1">
      <alignment horizontal="center" vertical="center" textRotation="90"/>
      <protection locked="0"/>
    </xf>
    <xf numFmtId="0" fontId="6" fillId="4" borderId="9" xfId="0" applyFont="1" applyFill="1" applyBorder="1" applyAlignment="1" applyProtection="1">
      <alignment horizontal="center" vertical="center" textRotation="90"/>
      <protection locked="0"/>
    </xf>
    <xf numFmtId="0" fontId="6" fillId="4" borderId="7" xfId="0" applyFont="1" applyFill="1" applyBorder="1" applyAlignment="1" applyProtection="1">
      <alignment horizontal="center" vertical="center" textRotation="90"/>
    </xf>
    <xf numFmtId="0" fontId="6" fillId="4" borderId="8" xfId="0" applyFont="1" applyFill="1" applyBorder="1" applyAlignment="1" applyProtection="1">
      <alignment horizontal="center" vertical="center" textRotation="90"/>
    </xf>
    <xf numFmtId="0" fontId="6" fillId="4" borderId="9" xfId="0" applyFont="1" applyFill="1" applyBorder="1" applyAlignment="1" applyProtection="1">
      <alignment horizontal="center" vertical="center" textRotation="90"/>
    </xf>
    <xf numFmtId="0" fontId="7" fillId="0" borderId="1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2" xfId="0" applyFont="1" applyBorder="1" applyAlignment="1" applyProtection="1">
      <alignment vertical="center"/>
    </xf>
    <xf numFmtId="0" fontId="7" fillId="0" borderId="42" xfId="0" applyFont="1" applyBorder="1" applyAlignment="1" applyProtection="1">
      <alignment vertical="center"/>
    </xf>
    <xf numFmtId="0" fontId="20" fillId="0" borderId="0" xfId="0" applyFont="1" applyBorder="1" applyAlignment="1">
      <alignment horizontal="left" vertical="top" wrapText="1"/>
    </xf>
    <xf numFmtId="0" fontId="28" fillId="0" borderId="40" xfId="0" applyFont="1" applyBorder="1" applyAlignment="1" applyProtection="1">
      <alignment horizontal="left" vertical="center"/>
    </xf>
    <xf numFmtId="0" fontId="28" fillId="0" borderId="40" xfId="0" applyFont="1" applyBorder="1" applyAlignment="1">
      <alignment horizontal="left" vertical="center"/>
    </xf>
    <xf numFmtId="0" fontId="28" fillId="0" borderId="41" xfId="0" applyFont="1" applyBorder="1" applyAlignment="1">
      <alignment horizontal="left" vertical="center"/>
    </xf>
    <xf numFmtId="0" fontId="13" fillId="0" borderId="0" xfId="0" applyFont="1" applyAlignment="1" applyProtection="1">
      <alignment horizontal="center" vertical="center"/>
    </xf>
    <xf numFmtId="0" fontId="7" fillId="0" borderId="37" xfId="0" applyFont="1" applyBorder="1" applyAlignment="1" applyProtection="1">
      <alignment horizontal="left" vertical="center"/>
      <protection locked="0"/>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6" fillId="4" borderId="28" xfId="0" applyFont="1" applyFill="1" applyBorder="1" applyAlignment="1" applyProtection="1">
      <alignment vertical="center"/>
    </xf>
    <xf numFmtId="0" fontId="6" fillId="4" borderId="29" xfId="0" applyFont="1" applyFill="1" applyBorder="1" applyAlignment="1" applyProtection="1">
      <alignment vertical="center"/>
    </xf>
    <xf numFmtId="0" fontId="6" fillId="4" borderId="30" xfId="0" applyFont="1" applyFill="1" applyBorder="1" applyAlignment="1" applyProtection="1">
      <alignmen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6" fillId="4" borderId="28" xfId="0" applyFont="1" applyFill="1" applyBorder="1" applyAlignment="1" applyProtection="1">
      <alignment horizontal="center" vertical="center" textRotation="90"/>
    </xf>
    <xf numFmtId="0" fontId="6" fillId="4" borderId="4" xfId="0" applyFont="1" applyFill="1" applyBorder="1" applyAlignment="1" applyProtection="1">
      <alignment horizontal="center" vertical="center" textRotation="90"/>
    </xf>
    <xf numFmtId="0" fontId="6" fillId="4" borderId="12" xfId="0" applyFont="1" applyFill="1" applyBorder="1" applyAlignment="1" applyProtection="1">
      <alignment horizontal="center" vertical="center" textRotation="90"/>
    </xf>
    <xf numFmtId="0" fontId="7" fillId="0" borderId="22"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2" fillId="3" borderId="28" xfId="0" applyFont="1" applyFill="1" applyBorder="1" applyAlignment="1" applyProtection="1">
      <alignment horizontal="center" vertical="center" textRotation="90"/>
      <protection locked="0"/>
    </xf>
    <xf numFmtId="0" fontId="2" fillId="3" borderId="4" xfId="0" applyFont="1" applyFill="1" applyBorder="1" applyAlignment="1" applyProtection="1">
      <alignment horizontal="center" vertical="center" textRotation="90"/>
      <protection locked="0"/>
    </xf>
    <xf numFmtId="0" fontId="2" fillId="3" borderId="9" xfId="0" applyFont="1" applyFill="1" applyBorder="1" applyAlignment="1" applyProtection="1">
      <alignment horizontal="center" vertical="center" textRotation="90"/>
      <protection locked="0"/>
    </xf>
    <xf numFmtId="0" fontId="2" fillId="3" borderId="7" xfId="0" applyFont="1" applyFill="1" applyBorder="1" applyAlignment="1" applyProtection="1">
      <alignment horizontal="center" vertical="center" textRotation="90"/>
      <protection locked="0"/>
    </xf>
    <xf numFmtId="0" fontId="2" fillId="3" borderId="8" xfId="0" applyFont="1" applyFill="1" applyBorder="1" applyAlignment="1" applyProtection="1">
      <alignment horizontal="center" vertical="center" textRotation="90"/>
      <protection locked="0"/>
    </xf>
    <xf numFmtId="0" fontId="2" fillId="3" borderId="12" xfId="0" applyFont="1" applyFill="1" applyBorder="1" applyAlignment="1" applyProtection="1">
      <alignment horizontal="center" vertical="center" textRotation="90"/>
      <protection locked="0"/>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0" borderId="17"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18" xfId="0" applyFont="1" applyBorder="1" applyAlignment="1" applyProtection="1">
      <alignment horizontal="left" vertical="center"/>
    </xf>
    <xf numFmtId="14" fontId="17" fillId="0" borderId="0" xfId="0" applyNumberFormat="1"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17"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0" borderId="16" xfId="0" applyFont="1" applyBorder="1" applyAlignment="1" applyProtection="1">
      <alignment horizontal="left" vertical="center"/>
    </xf>
    <xf numFmtId="0" fontId="16" fillId="0" borderId="14" xfId="0" applyFont="1" applyBorder="1" applyAlignment="1" applyProtection="1">
      <alignment horizontal="left" vertical="top" wrapText="1"/>
    </xf>
    <xf numFmtId="0" fontId="16" fillId="0" borderId="15"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17"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18" xfId="0" applyFont="1" applyBorder="1" applyAlignment="1" applyProtection="1">
      <alignment horizontal="left" vertical="top" wrapText="1"/>
    </xf>
    <xf numFmtId="0" fontId="16" fillId="0" borderId="19" xfId="0" applyFont="1" applyBorder="1" applyAlignment="1" applyProtection="1">
      <alignment horizontal="left" vertical="top" wrapText="1"/>
    </xf>
    <xf numFmtId="0" fontId="16" fillId="0" borderId="20"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5" fillId="3" borderId="7" xfId="0" applyFont="1" applyFill="1" applyBorder="1" applyAlignment="1" applyProtection="1">
      <alignment horizontal="center" vertical="center" textRotation="90"/>
      <protection locked="0"/>
    </xf>
    <xf numFmtId="0" fontId="5" fillId="3" borderId="4" xfId="0" applyFont="1" applyFill="1" applyBorder="1" applyAlignment="1" applyProtection="1">
      <alignment horizontal="center" vertical="center" textRotation="90"/>
      <protection locked="0"/>
    </xf>
    <xf numFmtId="0" fontId="5" fillId="3" borderId="12" xfId="0" applyFont="1" applyFill="1" applyBorder="1" applyAlignment="1" applyProtection="1">
      <alignment horizontal="center" vertical="center" textRotation="90"/>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textRotation="90"/>
      <protection locked="0"/>
    </xf>
    <xf numFmtId="0" fontId="5" fillId="3" borderId="9" xfId="0" applyFont="1" applyFill="1" applyBorder="1" applyAlignment="1" applyProtection="1">
      <alignment horizontal="center" vertical="center" textRotation="90"/>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textRotation="90"/>
      <protection locked="0"/>
    </xf>
    <xf numFmtId="0" fontId="5" fillId="2" borderId="1"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21" xfId="0" applyFont="1" applyBorder="1" applyAlignment="1" applyProtection="1">
      <alignment horizontal="left" vertical="top" wrapText="1"/>
    </xf>
    <xf numFmtId="0" fontId="5" fillId="0" borderId="1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8" xfId="0" applyFont="1" applyBorder="1" applyAlignment="1" applyProtection="1">
      <alignment horizontal="left" vertical="center"/>
    </xf>
    <xf numFmtId="14" fontId="5" fillId="0" borderId="0" xfId="0" applyNumberFormat="1" applyFont="1" applyBorder="1" applyAlignment="1" applyProtection="1">
      <alignment horizontal="left" vertical="center"/>
    </xf>
    <xf numFmtId="0" fontId="27" fillId="0" borderId="14" xfId="0" applyFont="1" applyBorder="1" applyAlignment="1" applyProtection="1">
      <alignment horizontal="center" vertical="center" textRotation="30" wrapText="1"/>
    </xf>
    <xf numFmtId="0" fontId="27" fillId="0" borderId="15" xfId="0" applyFont="1" applyBorder="1" applyAlignment="1" applyProtection="1">
      <alignment horizontal="center" vertical="center" textRotation="30"/>
    </xf>
    <xf numFmtId="0" fontId="27" fillId="0" borderId="16" xfId="0" applyFont="1" applyBorder="1" applyAlignment="1" applyProtection="1">
      <alignment horizontal="center" vertical="center" textRotation="30"/>
    </xf>
    <xf numFmtId="0" fontId="27" fillId="0" borderId="17" xfId="0" applyFont="1" applyBorder="1" applyAlignment="1" applyProtection="1">
      <alignment horizontal="center" vertical="center" textRotation="30"/>
    </xf>
    <xf numFmtId="0" fontId="27" fillId="0" borderId="0" xfId="0" applyFont="1" applyBorder="1" applyAlignment="1" applyProtection="1">
      <alignment horizontal="center" vertical="center" textRotation="30"/>
    </xf>
    <xf numFmtId="0" fontId="27" fillId="0" borderId="18" xfId="0" applyFont="1" applyBorder="1" applyAlignment="1" applyProtection="1">
      <alignment horizontal="center" vertical="center" textRotation="30"/>
    </xf>
    <xf numFmtId="0" fontId="27" fillId="0" borderId="19" xfId="0" applyFont="1" applyBorder="1" applyAlignment="1" applyProtection="1">
      <alignment horizontal="center" vertical="center" textRotation="30"/>
    </xf>
    <xf numFmtId="0" fontId="27" fillId="0" borderId="20" xfId="0" applyFont="1" applyBorder="1" applyAlignment="1" applyProtection="1">
      <alignment horizontal="center" vertical="center" textRotation="30"/>
    </xf>
    <xf numFmtId="0" fontId="27" fillId="0" borderId="21" xfId="0" applyFont="1" applyBorder="1" applyAlignment="1" applyProtection="1">
      <alignment horizontal="center" vertical="center" textRotation="3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71435</xdr:colOff>
      <xdr:row>5</xdr:row>
      <xdr:rowOff>117355</xdr:rowOff>
    </xdr:from>
    <xdr:to>
      <xdr:col>3</xdr:col>
      <xdr:colOff>613833</xdr:colOff>
      <xdr:row>6</xdr:row>
      <xdr:rowOff>188911</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71435" y="1218022"/>
          <a:ext cx="2913065" cy="314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7</xdr:row>
      <xdr:rowOff>231322</xdr:rowOff>
    </xdr:from>
    <xdr:to>
      <xdr:col>2</xdr:col>
      <xdr:colOff>644769</xdr:colOff>
      <xdr:row>8</xdr:row>
      <xdr:rowOff>218157</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741715"/>
          <a:ext cx="2034268"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8</xdr:row>
      <xdr:rowOff>17010</xdr:rowOff>
    </xdr:from>
    <xdr:to>
      <xdr:col>2</xdr:col>
      <xdr:colOff>6934</xdr:colOff>
      <xdr:row>8</xdr:row>
      <xdr:rowOff>241970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981541"/>
          <a:ext cx="2102435"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5"/>
  <sheetViews>
    <sheetView showGridLines="0" showRuler="0" view="pageBreakPreview" zoomScale="90" zoomScaleNormal="90" zoomScaleSheetLayoutView="90" zoomScalePageLayoutView="80" workbookViewId="0">
      <selection activeCell="M55" sqref="M55"/>
    </sheetView>
  </sheetViews>
  <sheetFormatPr defaultRowHeight="15" x14ac:dyDescent="0.25"/>
  <cols>
    <col min="1" max="1" width="3.5703125" style="8" customWidth="1"/>
    <col min="2" max="2" width="4.5703125" style="8" customWidth="1"/>
    <col min="3" max="3" width="27.28515625" style="8" customWidth="1"/>
    <col min="4" max="4" width="42.5703125" style="8" customWidth="1"/>
    <col min="5" max="6" width="10" style="8" customWidth="1"/>
    <col min="7" max="7" width="2.140625" style="8" customWidth="1"/>
    <col min="8" max="8" width="3.5703125" style="8" customWidth="1"/>
    <col min="9" max="9" width="4.5703125" style="8" customWidth="1"/>
    <col min="10" max="10" width="15.85546875" style="8" customWidth="1"/>
    <col min="11" max="11" width="23.5703125" style="8" customWidth="1"/>
    <col min="12" max="14" width="10" style="8" customWidth="1"/>
    <col min="15" max="15" width="3.7109375" style="8" hidden="1" customWidth="1"/>
    <col min="16" max="16384" width="9.140625" style="8"/>
  </cols>
  <sheetData>
    <row r="1" spans="1:14" ht="19.5" customHeight="1" x14ac:dyDescent="0.25">
      <c r="A1" s="263" t="s">
        <v>110</v>
      </c>
      <c r="B1" s="263"/>
      <c r="C1" s="263"/>
      <c r="D1" s="263"/>
      <c r="E1" s="263"/>
      <c r="F1" s="263"/>
      <c r="G1" s="263"/>
      <c r="H1" s="263"/>
      <c r="I1" s="263"/>
      <c r="J1" s="263"/>
      <c r="K1" s="263"/>
      <c r="L1" s="263"/>
      <c r="M1" s="263"/>
      <c r="N1" s="263"/>
    </row>
    <row r="2" spans="1:14" ht="9.75" customHeight="1" x14ac:dyDescent="0.25">
      <c r="A2" s="151"/>
      <c r="B2" s="151"/>
      <c r="C2" s="151"/>
      <c r="D2" s="151"/>
      <c r="E2" s="151"/>
      <c r="F2" s="151"/>
      <c r="G2" s="151"/>
      <c r="H2" s="151"/>
      <c r="I2" s="151"/>
      <c r="J2" s="151"/>
      <c r="K2" s="151"/>
      <c r="L2" s="151"/>
      <c r="M2" s="151"/>
      <c r="N2" s="151"/>
    </row>
    <row r="3" spans="1:14" ht="18.75" customHeight="1" x14ac:dyDescent="0.25">
      <c r="A3" s="277" t="s">
        <v>83</v>
      </c>
      <c r="B3" s="278"/>
      <c r="C3" s="278"/>
      <c r="D3" s="279"/>
      <c r="E3" s="265" t="s">
        <v>126</v>
      </c>
      <c r="F3" s="266"/>
      <c r="G3" s="266"/>
      <c r="H3" s="266"/>
      <c r="I3" s="266"/>
      <c r="J3" s="266"/>
      <c r="K3" s="266"/>
      <c r="L3" s="266"/>
      <c r="M3" s="266"/>
      <c r="N3" s="267"/>
    </row>
    <row r="4" spans="1:14" ht="18.75" customHeight="1" x14ac:dyDescent="0.25">
      <c r="A4" s="280" t="s">
        <v>80</v>
      </c>
      <c r="B4" s="281"/>
      <c r="C4" s="281"/>
      <c r="D4" s="168" t="s">
        <v>82</v>
      </c>
      <c r="E4" s="268"/>
      <c r="F4" s="269"/>
      <c r="G4" s="269"/>
      <c r="H4" s="269"/>
      <c r="I4" s="269"/>
      <c r="J4" s="269"/>
      <c r="K4" s="269"/>
      <c r="L4" s="269"/>
      <c r="M4" s="269"/>
      <c r="N4" s="270"/>
    </row>
    <row r="5" spans="1:14" ht="18.75" customHeight="1" x14ac:dyDescent="0.25">
      <c r="A5" s="280" t="s">
        <v>81</v>
      </c>
      <c r="B5" s="281"/>
      <c r="C5" s="281"/>
      <c r="D5" s="168"/>
      <c r="E5" s="268"/>
      <c r="F5" s="269"/>
      <c r="G5" s="269"/>
      <c r="H5" s="269"/>
      <c r="I5" s="269"/>
      <c r="J5" s="269"/>
      <c r="K5" s="269"/>
      <c r="L5" s="269"/>
      <c r="M5" s="269"/>
      <c r="N5" s="270"/>
    </row>
    <row r="6" spans="1:14" ht="18.75" customHeight="1" x14ac:dyDescent="0.25">
      <c r="A6" s="143"/>
      <c r="B6" s="180"/>
      <c r="C6" s="180"/>
      <c r="D6" s="168"/>
      <c r="E6" s="268"/>
      <c r="F6" s="269"/>
      <c r="G6" s="269"/>
      <c r="H6" s="269"/>
      <c r="I6" s="269"/>
      <c r="J6" s="269"/>
      <c r="K6" s="269"/>
      <c r="L6" s="269"/>
      <c r="M6" s="269"/>
      <c r="N6" s="270"/>
    </row>
    <row r="7" spans="1:14" ht="18.75" customHeight="1" x14ac:dyDescent="0.25">
      <c r="A7" s="282"/>
      <c r="B7" s="283"/>
      <c r="C7" s="283"/>
      <c r="D7" s="284"/>
      <c r="E7" s="271"/>
      <c r="F7" s="272"/>
      <c r="G7" s="272"/>
      <c r="H7" s="272"/>
      <c r="I7" s="272"/>
      <c r="J7" s="272"/>
      <c r="K7" s="272"/>
      <c r="L7" s="272"/>
      <c r="M7" s="272"/>
      <c r="N7" s="273"/>
    </row>
    <row r="8" spans="1:14" ht="9.75" customHeight="1" thickBot="1" x14ac:dyDescent="0.3">
      <c r="C8" s="9"/>
    </row>
    <row r="9" spans="1:14" ht="18.75" customHeight="1" thickBot="1" x14ac:dyDescent="0.3">
      <c r="A9" s="10"/>
      <c r="B9" s="274" t="s">
        <v>69</v>
      </c>
      <c r="C9" s="275"/>
      <c r="D9" s="275"/>
      <c r="E9" s="275"/>
      <c r="F9" s="276"/>
      <c r="G9" s="12"/>
      <c r="H9" s="13"/>
      <c r="I9" s="14" t="s">
        <v>86</v>
      </c>
      <c r="J9" s="15"/>
      <c r="K9" s="15"/>
      <c r="L9" s="15"/>
      <c r="M9" s="15"/>
      <c r="N9" s="16"/>
    </row>
    <row r="10" spans="1:14" ht="18.75" customHeight="1" thickBot="1" x14ac:dyDescent="0.3">
      <c r="A10" s="285" t="s">
        <v>69</v>
      </c>
      <c r="B10" s="21"/>
      <c r="C10" s="22" t="s">
        <v>0</v>
      </c>
      <c r="D10" s="86" t="s">
        <v>17</v>
      </c>
      <c r="E10" s="86" t="s">
        <v>6</v>
      </c>
      <c r="F10" s="25" t="s">
        <v>18</v>
      </c>
      <c r="G10" s="20"/>
      <c r="H10" s="252" t="s">
        <v>16</v>
      </c>
      <c r="I10" s="21"/>
      <c r="J10" s="22" t="s">
        <v>0</v>
      </c>
      <c r="K10" s="23" t="s">
        <v>17</v>
      </c>
      <c r="L10" s="23"/>
      <c r="M10" s="24" t="s">
        <v>6</v>
      </c>
      <c r="N10" s="25" t="s">
        <v>18</v>
      </c>
    </row>
    <row r="11" spans="1:14" ht="18.75" customHeight="1" thickBot="1" x14ac:dyDescent="0.3">
      <c r="A11" s="286"/>
      <c r="B11" s="87" t="s">
        <v>65</v>
      </c>
      <c r="C11" s="26"/>
      <c r="D11" s="26"/>
      <c r="E11" s="19"/>
      <c r="F11" s="88"/>
      <c r="G11" s="12"/>
      <c r="H11" s="253"/>
      <c r="I11" s="27"/>
      <c r="J11" s="28"/>
      <c r="K11" s="264"/>
      <c r="L11" s="264"/>
      <c r="M11" s="29"/>
      <c r="N11" s="30"/>
    </row>
    <row r="12" spans="1:14" ht="18.75" customHeight="1" thickBot="1" x14ac:dyDescent="0.3">
      <c r="A12" s="286"/>
      <c r="B12" s="46"/>
      <c r="C12" s="31" t="s">
        <v>56</v>
      </c>
      <c r="D12" s="31" t="s">
        <v>45</v>
      </c>
      <c r="E12" s="32">
        <v>3</v>
      </c>
      <c r="F12" s="89" t="s">
        <v>39</v>
      </c>
      <c r="G12" s="12"/>
      <c r="H12" s="253"/>
      <c r="I12" s="33"/>
      <c r="J12" s="34"/>
      <c r="K12" s="247"/>
      <c r="L12" s="247"/>
      <c r="M12" s="35"/>
      <c r="N12" s="36"/>
    </row>
    <row r="13" spans="1:14" ht="18.75" customHeight="1" thickBot="1" x14ac:dyDescent="0.3">
      <c r="A13" s="286"/>
      <c r="B13" s="46"/>
      <c r="C13" s="31" t="s">
        <v>47</v>
      </c>
      <c r="D13" s="31" t="s">
        <v>88</v>
      </c>
      <c r="E13" s="32">
        <v>3</v>
      </c>
      <c r="F13" s="89" t="s">
        <v>39</v>
      </c>
      <c r="G13" s="12"/>
      <c r="H13" s="253"/>
      <c r="I13" s="33"/>
      <c r="J13" s="34"/>
      <c r="K13" s="247"/>
      <c r="L13" s="247"/>
      <c r="M13" s="37"/>
      <c r="N13" s="36"/>
    </row>
    <row r="14" spans="1:14" ht="18.75" customHeight="1" thickBot="1" x14ac:dyDescent="0.3">
      <c r="A14" s="286"/>
      <c r="B14" s="46"/>
      <c r="C14" s="31" t="s">
        <v>48</v>
      </c>
      <c r="D14" s="31" t="s">
        <v>59</v>
      </c>
      <c r="E14" s="32">
        <v>4</v>
      </c>
      <c r="F14" s="89" t="s">
        <v>39</v>
      </c>
      <c r="G14" s="12"/>
      <c r="H14" s="253"/>
      <c r="I14" s="33"/>
      <c r="J14" s="171"/>
      <c r="K14" s="247"/>
      <c r="L14" s="247"/>
      <c r="M14" s="37"/>
      <c r="N14" s="36"/>
    </row>
    <row r="15" spans="1:14" ht="18.75" customHeight="1" thickBot="1" x14ac:dyDescent="0.3">
      <c r="A15" s="286"/>
      <c r="B15" s="46"/>
      <c r="C15" s="31" t="s">
        <v>3</v>
      </c>
      <c r="D15" s="31" t="s">
        <v>46</v>
      </c>
      <c r="E15" s="32">
        <v>3</v>
      </c>
      <c r="F15" s="89" t="s">
        <v>40</v>
      </c>
      <c r="G15" s="12"/>
      <c r="H15" s="253"/>
      <c r="I15" s="33"/>
      <c r="J15" s="171"/>
      <c r="K15" s="288"/>
      <c r="L15" s="289"/>
      <c r="M15" s="37"/>
      <c r="N15" s="36"/>
    </row>
    <row r="16" spans="1:14" ht="18.75" customHeight="1" thickBot="1" x14ac:dyDescent="0.3">
      <c r="A16" s="286"/>
      <c r="B16" s="46"/>
      <c r="C16" s="31" t="s">
        <v>70</v>
      </c>
      <c r="D16" s="31" t="s">
        <v>71</v>
      </c>
      <c r="E16" s="32">
        <v>1.5</v>
      </c>
      <c r="F16" s="89" t="s">
        <v>40</v>
      </c>
      <c r="G16" s="12"/>
      <c r="H16" s="253"/>
      <c r="I16" s="33"/>
      <c r="J16" s="34"/>
      <c r="K16" s="247"/>
      <c r="L16" s="247"/>
      <c r="M16" s="37"/>
      <c r="N16" s="36"/>
    </row>
    <row r="17" spans="1:14" ht="18.75" customHeight="1" thickBot="1" x14ac:dyDescent="0.3">
      <c r="A17" s="286"/>
      <c r="B17" s="90"/>
      <c r="C17" s="31" t="s">
        <v>52</v>
      </c>
      <c r="D17" s="31" t="s">
        <v>58</v>
      </c>
      <c r="E17" s="32">
        <v>1.5</v>
      </c>
      <c r="F17" s="89" t="s">
        <v>40</v>
      </c>
      <c r="G17" s="12"/>
      <c r="H17" s="253"/>
      <c r="I17" s="33"/>
      <c r="J17" s="34"/>
      <c r="K17" s="247"/>
      <c r="L17" s="247"/>
      <c r="M17" s="37"/>
      <c r="N17" s="36"/>
    </row>
    <row r="18" spans="1:14" ht="18.75" customHeight="1" thickBot="1" x14ac:dyDescent="0.3">
      <c r="A18" s="286"/>
      <c r="B18" s="87" t="s">
        <v>66</v>
      </c>
      <c r="C18" s="26"/>
      <c r="D18" s="26"/>
      <c r="E18" s="19"/>
      <c r="F18" s="88"/>
      <c r="G18" s="12"/>
      <c r="H18" s="254"/>
      <c r="I18" s="33"/>
      <c r="J18" s="38"/>
      <c r="K18" s="248"/>
      <c r="L18" s="248"/>
      <c r="M18" s="39"/>
      <c r="N18" s="40"/>
    </row>
    <row r="19" spans="1:14" ht="18.75" customHeight="1" thickBot="1" x14ac:dyDescent="0.3">
      <c r="A19" s="286"/>
      <c r="B19" s="91"/>
      <c r="C19" s="31" t="s">
        <v>50</v>
      </c>
      <c r="D19" s="12" t="s">
        <v>78</v>
      </c>
      <c r="E19" s="12">
        <v>1.5</v>
      </c>
      <c r="F19" s="92" t="s">
        <v>39</v>
      </c>
      <c r="G19" s="12"/>
      <c r="H19" s="42"/>
      <c r="I19" s="31"/>
      <c r="J19" s="31"/>
      <c r="K19" s="12"/>
      <c r="L19" s="43"/>
      <c r="M19" s="17"/>
      <c r="N19" s="17"/>
    </row>
    <row r="20" spans="1:14" ht="18.75" customHeight="1" thickBot="1" x14ac:dyDescent="0.3">
      <c r="A20" s="286"/>
      <c r="B20" s="93"/>
      <c r="C20" s="31" t="s">
        <v>60</v>
      </c>
      <c r="D20" s="152" t="s">
        <v>61</v>
      </c>
      <c r="E20" s="41">
        <v>3</v>
      </c>
      <c r="F20" s="89" t="s">
        <v>39</v>
      </c>
      <c r="G20" s="12"/>
      <c r="H20" s="44"/>
      <c r="I20" s="14" t="s">
        <v>20</v>
      </c>
      <c r="J20" s="45"/>
      <c r="K20" s="174"/>
      <c r="L20" s="148" t="s">
        <v>21</v>
      </c>
      <c r="M20" s="148" t="s">
        <v>35</v>
      </c>
      <c r="N20" s="149" t="s">
        <v>22</v>
      </c>
    </row>
    <row r="21" spans="1:14" ht="18.75" customHeight="1" thickBot="1" x14ac:dyDescent="0.3">
      <c r="A21" s="286"/>
      <c r="B21" s="46"/>
      <c r="C21" s="12" t="s">
        <v>2</v>
      </c>
      <c r="D21" s="12" t="s">
        <v>53</v>
      </c>
      <c r="E21" s="41">
        <v>3</v>
      </c>
      <c r="F21" s="69" t="s">
        <v>39</v>
      </c>
      <c r="G21" s="12"/>
      <c r="H21" s="252" t="s">
        <v>90</v>
      </c>
      <c r="I21" s="46"/>
      <c r="J21" s="61" t="s">
        <v>145</v>
      </c>
      <c r="K21" s="144"/>
      <c r="L21" s="47"/>
      <c r="M21" s="48"/>
      <c r="N21" s="49">
        <f>120-L21-M21</f>
        <v>120</v>
      </c>
    </row>
    <row r="22" spans="1:14" ht="18.75" customHeight="1" thickBot="1" x14ac:dyDescent="0.3">
      <c r="A22" s="286"/>
      <c r="B22" s="46"/>
      <c r="C22" s="12" t="s">
        <v>49</v>
      </c>
      <c r="D22" s="12" t="s">
        <v>25</v>
      </c>
      <c r="E22" s="41">
        <v>3</v>
      </c>
      <c r="F22" s="69" t="s">
        <v>39</v>
      </c>
      <c r="G22" s="12"/>
      <c r="H22" s="253"/>
      <c r="I22" s="46"/>
      <c r="J22" s="145" t="s">
        <v>55</v>
      </c>
      <c r="K22" s="84"/>
      <c r="L22" s="50">
        <f>SUMIF(B12:B30,"x",E12:E30)+SUMIF(I11:I19,"x",M11:M19)</f>
        <v>0</v>
      </c>
      <c r="M22" s="51">
        <f>SUMIF(B13:B30,"IP",E12:E29)+SUMIF(I11:I19,"IP",M11:M19)</f>
        <v>0</v>
      </c>
      <c r="N22" s="52">
        <f>58-L22-M22</f>
        <v>58</v>
      </c>
    </row>
    <row r="23" spans="1:14" ht="18.75" customHeight="1" thickBot="1" x14ac:dyDescent="0.3">
      <c r="A23" s="286"/>
      <c r="B23" s="87" t="s">
        <v>67</v>
      </c>
      <c r="C23" s="26"/>
      <c r="D23" s="26"/>
      <c r="E23" s="19"/>
      <c r="F23" s="88"/>
      <c r="G23" s="12"/>
      <c r="H23" s="253"/>
      <c r="I23" s="46"/>
      <c r="J23" s="231" t="s">
        <v>104</v>
      </c>
      <c r="K23" s="232"/>
      <c r="L23" s="53"/>
      <c r="M23" s="54"/>
      <c r="N23" s="55">
        <f>54-L23-M23</f>
        <v>54</v>
      </c>
    </row>
    <row r="24" spans="1:14" ht="18.75" customHeight="1" thickBot="1" x14ac:dyDescent="0.3">
      <c r="A24" s="286"/>
      <c r="B24" s="46"/>
      <c r="C24" s="12" t="s">
        <v>26</v>
      </c>
      <c r="D24" s="12" t="s">
        <v>27</v>
      </c>
      <c r="E24" s="41">
        <v>3</v>
      </c>
      <c r="F24" s="69" t="s">
        <v>39</v>
      </c>
      <c r="G24" s="12"/>
      <c r="H24" s="254"/>
      <c r="I24" s="230"/>
      <c r="J24" s="146" t="s">
        <v>114</v>
      </c>
      <c r="K24" s="147"/>
      <c r="L24" s="53"/>
      <c r="M24" s="54"/>
      <c r="N24" s="55">
        <f>30-L24-M24</f>
        <v>30</v>
      </c>
    </row>
    <row r="25" spans="1:14" ht="18.75" customHeight="1" thickBot="1" x14ac:dyDescent="0.3">
      <c r="A25" s="286"/>
      <c r="B25" s="46"/>
      <c r="C25" s="12" t="s">
        <v>62</v>
      </c>
      <c r="D25" s="12" t="s">
        <v>64</v>
      </c>
      <c r="E25" s="41" t="s">
        <v>85</v>
      </c>
      <c r="F25" s="69" t="s">
        <v>40</v>
      </c>
      <c r="G25" s="12"/>
      <c r="H25" s="42"/>
      <c r="I25" s="153" t="s">
        <v>36</v>
      </c>
      <c r="J25" s="153"/>
      <c r="K25" s="153"/>
      <c r="L25" s="153"/>
      <c r="M25" s="153"/>
      <c r="N25" s="153"/>
    </row>
    <row r="26" spans="1:14" ht="18.75" customHeight="1" thickBot="1" x14ac:dyDescent="0.3">
      <c r="A26" s="286"/>
      <c r="B26" s="87" t="s">
        <v>77</v>
      </c>
      <c r="C26" s="26"/>
      <c r="D26" s="26"/>
      <c r="E26" s="19"/>
      <c r="F26" s="88"/>
      <c r="G26" s="12"/>
    </row>
    <row r="27" spans="1:14" ht="18.75" customHeight="1" thickBot="1" x14ac:dyDescent="0.3">
      <c r="A27" s="286"/>
      <c r="B27" s="91"/>
      <c r="C27" s="12" t="s">
        <v>5</v>
      </c>
      <c r="D27" s="12" t="s">
        <v>57</v>
      </c>
      <c r="E27" s="32">
        <v>3</v>
      </c>
      <c r="F27" s="69" t="s">
        <v>38</v>
      </c>
      <c r="G27" s="12"/>
      <c r="H27" s="56"/>
      <c r="I27" s="14" t="s">
        <v>28</v>
      </c>
      <c r="J27" s="45"/>
      <c r="K27" s="57"/>
      <c r="L27" s="58"/>
      <c r="M27" s="58"/>
      <c r="N27" s="59"/>
    </row>
    <row r="28" spans="1:14" ht="18.75" customHeight="1" thickBot="1" x14ac:dyDescent="0.3">
      <c r="A28" s="286"/>
      <c r="B28" s="93"/>
      <c r="C28" s="12" t="s">
        <v>4</v>
      </c>
      <c r="D28" s="12" t="s">
        <v>19</v>
      </c>
      <c r="E28" s="32">
        <v>3</v>
      </c>
      <c r="F28" s="69" t="s">
        <v>38</v>
      </c>
      <c r="G28" s="12"/>
      <c r="H28" s="252" t="s">
        <v>29</v>
      </c>
      <c r="I28" s="46"/>
      <c r="J28" s="61" t="s">
        <v>30</v>
      </c>
      <c r="K28" s="62"/>
      <c r="L28" s="62"/>
      <c r="M28" s="62"/>
      <c r="N28" s="63"/>
    </row>
    <row r="29" spans="1:14" ht="18.75" customHeight="1" thickBot="1" x14ac:dyDescent="0.3">
      <c r="A29" s="286"/>
      <c r="B29" s="46"/>
      <c r="C29" s="31" t="s">
        <v>149</v>
      </c>
      <c r="D29" s="31" t="s">
        <v>23</v>
      </c>
      <c r="E29" s="32">
        <v>3</v>
      </c>
      <c r="F29" s="89" t="s">
        <v>38</v>
      </c>
      <c r="G29" s="60"/>
      <c r="H29" s="253"/>
      <c r="I29" s="46"/>
      <c r="J29" s="169" t="s">
        <v>31</v>
      </c>
      <c r="K29" s="85"/>
      <c r="L29" s="85"/>
      <c r="M29" s="85"/>
      <c r="N29" s="170"/>
    </row>
    <row r="30" spans="1:14" ht="18.75" customHeight="1" thickBot="1" x14ac:dyDescent="0.3">
      <c r="A30" s="287"/>
      <c r="B30" s="33"/>
      <c r="C30" s="94" t="s">
        <v>54</v>
      </c>
      <c r="D30" s="94" t="s">
        <v>24</v>
      </c>
      <c r="E30" s="95">
        <v>1.5</v>
      </c>
      <c r="F30" s="96" t="s">
        <v>38</v>
      </c>
      <c r="G30" s="12"/>
      <c r="H30" s="253"/>
      <c r="I30" s="46"/>
      <c r="J30" s="169" t="s">
        <v>32</v>
      </c>
      <c r="K30" s="85"/>
      <c r="L30" s="85"/>
      <c r="M30" s="85"/>
      <c r="N30" s="170"/>
    </row>
    <row r="31" spans="1:14" ht="18.75" customHeight="1" thickBot="1" x14ac:dyDescent="0.3">
      <c r="A31" s="154"/>
      <c r="B31" s="155" t="s">
        <v>68</v>
      </c>
      <c r="C31" s="156"/>
      <c r="D31" s="156"/>
      <c r="E31" s="156"/>
      <c r="F31" s="157"/>
      <c r="G31" s="44"/>
      <c r="H31" s="253"/>
      <c r="I31" s="46"/>
      <c r="J31" s="169" t="s">
        <v>96</v>
      </c>
      <c r="K31" s="85"/>
      <c r="L31" s="85"/>
      <c r="M31" s="85"/>
      <c r="N31" s="170"/>
    </row>
    <row r="32" spans="1:14" ht="18.75" customHeight="1" thickBot="1" x14ac:dyDescent="0.3">
      <c r="A32" s="142"/>
      <c r="B32" s="18"/>
      <c r="C32" s="158" t="s">
        <v>151</v>
      </c>
      <c r="D32" s="260" t="s">
        <v>152</v>
      </c>
      <c r="E32" s="261"/>
      <c r="F32" s="262"/>
      <c r="G32" s="44"/>
      <c r="H32" s="254"/>
      <c r="I32" s="46"/>
      <c r="J32" s="146" t="s">
        <v>37</v>
      </c>
      <c r="K32" s="177"/>
      <c r="L32" s="177"/>
      <c r="M32" s="177"/>
      <c r="N32" s="178"/>
    </row>
    <row r="33" spans="1:14" ht="18.75" customHeight="1" thickBot="1" x14ac:dyDescent="0.3">
      <c r="A33" s="252" t="s">
        <v>89</v>
      </c>
      <c r="B33" s="18"/>
      <c r="C33" s="158" t="s">
        <v>154</v>
      </c>
      <c r="D33" s="159" t="s">
        <v>44</v>
      </c>
      <c r="E33" s="160">
        <v>4</v>
      </c>
      <c r="F33" s="161" t="s">
        <v>38</v>
      </c>
      <c r="G33" s="64"/>
    </row>
    <row r="34" spans="1:14" ht="18.75" customHeight="1" thickBot="1" x14ac:dyDescent="0.3">
      <c r="A34" s="253"/>
      <c r="B34" s="155" t="s">
        <v>91</v>
      </c>
      <c r="C34" s="156"/>
      <c r="D34" s="148" t="s">
        <v>21</v>
      </c>
      <c r="E34" s="148" t="s">
        <v>35</v>
      </c>
      <c r="F34" s="167"/>
      <c r="G34" s="12"/>
      <c r="H34" s="17"/>
      <c r="I34" s="65" t="s">
        <v>33</v>
      </c>
      <c r="J34" s="66"/>
      <c r="K34" s="66"/>
      <c r="L34" s="66"/>
      <c r="M34" s="66"/>
      <c r="N34" s="67"/>
    </row>
    <row r="35" spans="1:14" ht="18.75" customHeight="1" thickBot="1" x14ac:dyDescent="0.3">
      <c r="A35" s="253"/>
      <c r="B35" s="18"/>
      <c r="C35" s="56" t="s">
        <v>155</v>
      </c>
      <c r="D35" s="83"/>
      <c r="E35" s="257"/>
      <c r="F35" s="258"/>
      <c r="G35" s="12"/>
      <c r="H35" s="249" t="s">
        <v>34</v>
      </c>
      <c r="I35" s="46"/>
      <c r="J35" s="70" t="s">
        <v>43</v>
      </c>
      <c r="K35" s="71"/>
      <c r="L35" s="71"/>
      <c r="M35" s="71"/>
      <c r="N35" s="72"/>
    </row>
    <row r="36" spans="1:14" ht="18.75" customHeight="1" thickBot="1" x14ac:dyDescent="0.3">
      <c r="A36" s="253"/>
      <c r="B36" s="46"/>
      <c r="C36" s="68" t="s">
        <v>93</v>
      </c>
      <c r="D36" s="81"/>
      <c r="E36" s="255"/>
      <c r="F36" s="256"/>
      <c r="G36" s="12"/>
      <c r="H36" s="250"/>
      <c r="I36" s="46"/>
      <c r="J36" s="74" t="s">
        <v>92</v>
      </c>
      <c r="K36" s="75"/>
      <c r="L36" s="75"/>
      <c r="M36" s="75"/>
      <c r="N36" s="76"/>
    </row>
    <row r="37" spans="1:14" ht="18.75" customHeight="1" thickBot="1" x14ac:dyDescent="0.3">
      <c r="A37" s="253"/>
      <c r="B37" s="46"/>
      <c r="C37" s="84" t="s">
        <v>94</v>
      </c>
      <c r="D37" s="82"/>
      <c r="E37" s="73"/>
      <c r="F37" s="97"/>
      <c r="G37" s="12"/>
      <c r="H37" s="251"/>
      <c r="I37" s="78">
        <f ca="1">SUMIF(B13:B32,"M",E12:E30)+SUMIF(I11:I19,"M",L11:L19)</f>
        <v>0</v>
      </c>
      <c r="J37" s="79" t="s">
        <v>95</v>
      </c>
      <c r="K37" s="79"/>
      <c r="L37" s="79"/>
      <c r="M37" s="79"/>
      <c r="N37" s="80"/>
    </row>
    <row r="38" spans="1:14" ht="18.75" customHeight="1" thickBot="1" x14ac:dyDescent="0.3">
      <c r="A38" s="254"/>
      <c r="B38" s="46"/>
      <c r="C38" s="77" t="s">
        <v>156</v>
      </c>
      <c r="D38" s="98"/>
      <c r="E38" s="99"/>
      <c r="F38" s="100"/>
      <c r="G38" s="12"/>
    </row>
    <row r="39" spans="1:14" s="162" customFormat="1" ht="18.75" customHeight="1" thickBot="1" x14ac:dyDescent="0.3">
      <c r="B39" s="155" t="s">
        <v>113</v>
      </c>
      <c r="C39" s="156"/>
      <c r="D39" s="156"/>
      <c r="E39" s="156"/>
      <c r="F39" s="157"/>
      <c r="G39" s="175"/>
      <c r="H39" s="176"/>
      <c r="I39" s="65" t="s">
        <v>112</v>
      </c>
      <c r="J39" s="66"/>
      <c r="K39" s="66"/>
      <c r="L39" s="66"/>
      <c r="M39" s="66"/>
      <c r="N39" s="67"/>
    </row>
    <row r="40" spans="1:14" s="162" customFormat="1" ht="18.75" customHeight="1" thickBot="1" x14ac:dyDescent="0.3">
      <c r="A40" s="259" t="s">
        <v>153</v>
      </c>
      <c r="B40" s="259"/>
      <c r="C40" s="259"/>
      <c r="D40" s="259"/>
      <c r="E40" s="259"/>
      <c r="F40" s="259"/>
      <c r="G40" s="175"/>
      <c r="H40" s="249" t="s">
        <v>111</v>
      </c>
      <c r="I40" s="46"/>
      <c r="J40" s="61" t="s">
        <v>115</v>
      </c>
      <c r="K40" s="62"/>
      <c r="L40" s="62"/>
      <c r="M40" s="62"/>
      <c r="N40" s="63"/>
    </row>
    <row r="41" spans="1:14" s="162" customFormat="1" ht="18.75" customHeight="1" thickBot="1" x14ac:dyDescent="0.3">
      <c r="A41" s="259"/>
      <c r="B41" s="259"/>
      <c r="C41" s="259"/>
      <c r="D41" s="259"/>
      <c r="E41" s="259"/>
      <c r="F41" s="259"/>
      <c r="G41" s="175"/>
      <c r="H41" s="250"/>
      <c r="I41" s="46"/>
      <c r="J41" s="169" t="s">
        <v>127</v>
      </c>
      <c r="K41" s="85"/>
      <c r="L41" s="85"/>
      <c r="M41" s="85"/>
      <c r="N41" s="170"/>
    </row>
    <row r="42" spans="1:14" s="162" customFormat="1" ht="18.75" customHeight="1" thickBot="1" x14ac:dyDescent="0.3">
      <c r="A42" s="259"/>
      <c r="B42" s="259"/>
      <c r="C42" s="259"/>
      <c r="D42" s="259"/>
      <c r="E42" s="259"/>
      <c r="F42" s="259"/>
      <c r="G42" s="175"/>
      <c r="H42" s="250"/>
      <c r="I42" s="46"/>
      <c r="J42" s="169" t="s">
        <v>128</v>
      </c>
      <c r="K42" s="85"/>
      <c r="L42" s="85"/>
      <c r="M42" s="85"/>
      <c r="N42" s="170"/>
    </row>
    <row r="43" spans="1:14" s="162" customFormat="1" ht="18.75" customHeight="1" thickBot="1" x14ac:dyDescent="0.3">
      <c r="A43" s="259"/>
      <c r="B43" s="259"/>
      <c r="C43" s="259"/>
      <c r="D43" s="259"/>
      <c r="E43" s="259"/>
      <c r="F43" s="259"/>
      <c r="G43" s="175"/>
      <c r="H43" s="251"/>
      <c r="I43" s="46"/>
      <c r="J43" s="179" t="s">
        <v>129</v>
      </c>
      <c r="K43" s="177"/>
      <c r="L43" s="177"/>
      <c r="M43" s="177"/>
      <c r="N43" s="178"/>
    </row>
    <row r="44" spans="1:14" s="162" customFormat="1" ht="9.75" customHeight="1" x14ac:dyDescent="0.25">
      <c r="A44" s="259"/>
      <c r="B44" s="259"/>
      <c r="C44" s="259"/>
      <c r="D44" s="259"/>
      <c r="E44" s="259"/>
      <c r="F44" s="259"/>
      <c r="G44" s="175"/>
      <c r="H44" s="234"/>
      <c r="I44" s="233"/>
      <c r="J44" s="56"/>
      <c r="K44" s="56"/>
      <c r="L44" s="56"/>
      <c r="M44" s="56"/>
      <c r="N44" s="56"/>
    </row>
    <row r="45" spans="1:14" s="162" customFormat="1" ht="9.75" customHeight="1" thickBot="1" x14ac:dyDescent="0.3">
      <c r="A45" s="235"/>
      <c r="B45" s="235"/>
      <c r="C45" s="235"/>
      <c r="D45" s="235"/>
      <c r="E45" s="235"/>
      <c r="F45" s="235"/>
      <c r="G45" s="175"/>
      <c r="H45" s="234"/>
      <c r="I45" s="233"/>
      <c r="J45" s="56"/>
      <c r="K45" s="56"/>
      <c r="L45" s="56"/>
      <c r="M45" s="56"/>
      <c r="N45" s="56"/>
    </row>
    <row r="46" spans="1:14" ht="18.75" customHeight="1" thickBot="1" x14ac:dyDescent="0.3">
      <c r="A46" s="239"/>
      <c r="B46" s="155" t="s">
        <v>118</v>
      </c>
      <c r="C46" s="156"/>
      <c r="D46" s="156"/>
      <c r="E46" s="156"/>
      <c r="F46" s="157"/>
      <c r="G46" s="17"/>
      <c r="H46" s="17"/>
      <c r="I46" s="17"/>
      <c r="J46" s="17"/>
      <c r="K46" s="17"/>
    </row>
    <row r="47" spans="1:14" ht="18.75" customHeight="1" x14ac:dyDescent="0.25">
      <c r="A47" s="244" t="s">
        <v>116</v>
      </c>
      <c r="B47" s="240"/>
      <c r="C47" s="240" t="s">
        <v>0</v>
      </c>
      <c r="D47" s="240" t="s">
        <v>18</v>
      </c>
      <c r="E47" s="240" t="s">
        <v>6</v>
      </c>
      <c r="F47" s="240" t="s">
        <v>117</v>
      </c>
      <c r="G47" s="17"/>
      <c r="H47" s="17"/>
      <c r="I47" s="17"/>
      <c r="J47" s="17"/>
      <c r="K47" s="17"/>
    </row>
    <row r="48" spans="1:14" ht="18.75" customHeight="1" x14ac:dyDescent="0.25">
      <c r="A48" s="245"/>
      <c r="B48" s="240"/>
      <c r="C48" s="240"/>
      <c r="D48" s="240"/>
      <c r="E48" s="240"/>
      <c r="F48" s="240"/>
      <c r="G48" s="17"/>
      <c r="H48" s="17"/>
      <c r="I48" s="17"/>
      <c r="J48" s="17"/>
      <c r="K48" s="17"/>
    </row>
    <row r="49" spans="1:11" ht="18.75" customHeight="1" x14ac:dyDescent="0.25">
      <c r="A49" s="245"/>
      <c r="B49" s="240"/>
      <c r="C49" s="240"/>
      <c r="D49" s="240"/>
      <c r="E49" s="240"/>
      <c r="F49" s="240"/>
      <c r="G49" s="17"/>
      <c r="H49" s="17"/>
      <c r="I49" s="17"/>
      <c r="J49" s="17"/>
      <c r="K49" s="17"/>
    </row>
    <row r="50" spans="1:11" ht="18.75" customHeight="1" x14ac:dyDescent="0.25">
      <c r="A50" s="245"/>
      <c r="B50" s="240"/>
      <c r="C50" s="240"/>
      <c r="D50" s="240"/>
      <c r="E50" s="240"/>
      <c r="F50" s="240"/>
      <c r="G50" s="17"/>
      <c r="H50" s="17"/>
      <c r="I50" s="17"/>
      <c r="J50" s="17"/>
      <c r="K50" s="17"/>
    </row>
    <row r="51" spans="1:11" ht="18.75" customHeight="1" x14ac:dyDescent="0.25">
      <c r="A51" s="245"/>
      <c r="B51" s="240"/>
      <c r="C51" s="240"/>
      <c r="D51" s="240"/>
      <c r="E51" s="240"/>
      <c r="F51" s="240"/>
      <c r="G51" s="17"/>
      <c r="H51" s="17"/>
      <c r="I51" s="17"/>
      <c r="J51" s="17"/>
      <c r="K51" s="17"/>
    </row>
    <row r="52" spans="1:11" ht="18.75" customHeight="1" x14ac:dyDescent="0.25">
      <c r="A52" s="245"/>
      <c r="B52" s="240"/>
      <c r="C52" s="240"/>
      <c r="D52" s="240"/>
      <c r="E52" s="240"/>
      <c r="F52" s="240"/>
      <c r="G52" s="17"/>
      <c r="H52" s="17"/>
      <c r="I52" s="17"/>
      <c r="J52" s="17"/>
      <c r="K52" s="17"/>
    </row>
    <row r="53" spans="1:11" ht="18.75" customHeight="1" x14ac:dyDescent="0.25">
      <c r="A53" s="245"/>
      <c r="B53" s="240"/>
      <c r="C53" s="240"/>
      <c r="D53" s="240"/>
      <c r="E53" s="240"/>
      <c r="F53" s="240"/>
      <c r="G53" s="17"/>
      <c r="H53" s="17"/>
      <c r="I53" s="17"/>
      <c r="J53" s="17"/>
      <c r="K53" s="17"/>
    </row>
    <row r="54" spans="1:11" ht="18.75" customHeight="1" x14ac:dyDescent="0.25">
      <c r="A54" s="245"/>
      <c r="B54" s="240"/>
      <c r="C54" s="240"/>
      <c r="D54" s="240"/>
      <c r="E54" s="240"/>
      <c r="F54" s="240"/>
      <c r="G54" s="17"/>
      <c r="H54" s="17"/>
      <c r="I54" s="17"/>
      <c r="J54" s="17"/>
      <c r="K54" s="17"/>
    </row>
    <row r="55" spans="1:11" ht="18.75" customHeight="1" x14ac:dyDescent="0.25">
      <c r="A55" s="245"/>
      <c r="B55" s="240"/>
      <c r="C55" s="240"/>
      <c r="D55" s="240"/>
      <c r="E55" s="240"/>
      <c r="F55" s="240"/>
      <c r="G55" s="17"/>
      <c r="H55" s="17"/>
      <c r="I55" s="17"/>
      <c r="J55" s="17"/>
      <c r="K55" s="17"/>
    </row>
    <row r="56" spans="1:11" ht="18.75" customHeight="1" thickBot="1" x14ac:dyDescent="0.3">
      <c r="A56" s="246"/>
      <c r="B56" s="240"/>
      <c r="C56" s="240"/>
      <c r="D56" s="240"/>
      <c r="E56" s="240"/>
      <c r="F56" s="240">
        <f>SUM(F48:F55)</f>
        <v>0</v>
      </c>
      <c r="G56" s="17"/>
      <c r="H56" s="17" t="s">
        <v>114</v>
      </c>
      <c r="I56" s="17"/>
      <c r="J56" s="17"/>
      <c r="K56" s="17"/>
    </row>
    <row r="57" spans="1:11" ht="19.5" customHeight="1" x14ac:dyDescent="0.25">
      <c r="A57" s="17"/>
      <c r="B57" s="17"/>
      <c r="C57" s="17"/>
      <c r="D57" s="17"/>
      <c r="E57" s="17"/>
      <c r="F57" s="17"/>
      <c r="G57" s="17"/>
      <c r="H57" s="17"/>
      <c r="I57" s="17"/>
      <c r="J57" s="17"/>
      <c r="K57" s="17"/>
    </row>
    <row r="58" spans="1:11" ht="19.5" customHeight="1" x14ac:dyDescent="0.25">
      <c r="A58" s="17"/>
      <c r="B58" s="243" t="s">
        <v>130</v>
      </c>
      <c r="C58" s="243"/>
      <c r="D58" s="243"/>
      <c r="E58" s="243"/>
      <c r="F58" s="243"/>
      <c r="G58" s="17"/>
      <c r="H58" s="17"/>
      <c r="I58" s="17"/>
      <c r="J58" s="17"/>
      <c r="K58" s="17"/>
    </row>
    <row r="59" spans="1:11" ht="19.5" customHeight="1" x14ac:dyDescent="0.25">
      <c r="A59" s="17"/>
      <c r="B59" s="243"/>
      <c r="C59" s="243"/>
      <c r="D59" s="243"/>
      <c r="E59" s="243"/>
      <c r="F59" s="243"/>
      <c r="G59" s="17"/>
      <c r="H59" s="17"/>
      <c r="I59" s="17"/>
      <c r="J59" s="17"/>
      <c r="K59" s="17"/>
    </row>
    <row r="60" spans="1:11" ht="19.5" customHeight="1" x14ac:dyDescent="0.25">
      <c r="A60" s="17"/>
      <c r="B60" s="243"/>
      <c r="C60" s="243"/>
      <c r="D60" s="243"/>
      <c r="E60" s="243"/>
      <c r="F60" s="243"/>
      <c r="G60" s="17"/>
      <c r="H60" s="17"/>
      <c r="I60" s="17"/>
      <c r="J60" s="17"/>
      <c r="K60" s="17"/>
    </row>
    <row r="61" spans="1:11" ht="19.5" customHeight="1" x14ac:dyDescent="0.25">
      <c r="A61" s="17"/>
      <c r="B61" s="243"/>
      <c r="C61" s="243"/>
      <c r="D61" s="243"/>
      <c r="E61" s="243"/>
      <c r="F61" s="243"/>
      <c r="G61" s="17"/>
      <c r="H61" s="17"/>
      <c r="I61" s="17"/>
      <c r="J61" s="17"/>
      <c r="K61" s="17"/>
    </row>
    <row r="62" spans="1:11" ht="19.5" customHeight="1" x14ac:dyDescent="0.25">
      <c r="A62" s="17"/>
      <c r="B62" s="243"/>
      <c r="C62" s="243"/>
      <c r="D62" s="243"/>
      <c r="E62" s="243"/>
      <c r="F62" s="243"/>
      <c r="G62" s="17"/>
      <c r="H62" s="17"/>
      <c r="I62" s="17"/>
      <c r="J62" s="17"/>
      <c r="K62" s="17"/>
    </row>
    <row r="63" spans="1:11" ht="19.5" customHeight="1" x14ac:dyDescent="0.25">
      <c r="A63" s="17"/>
      <c r="B63" s="243"/>
      <c r="C63" s="243"/>
      <c r="D63" s="243"/>
      <c r="E63" s="243"/>
      <c r="F63" s="243"/>
      <c r="G63" s="17"/>
      <c r="H63" s="17"/>
      <c r="I63" s="17"/>
      <c r="J63" s="17"/>
      <c r="K63" s="17"/>
    </row>
    <row r="64" spans="1:11" ht="19.5" customHeight="1" x14ac:dyDescent="0.25">
      <c r="A64" s="17"/>
      <c r="B64" s="243"/>
      <c r="C64" s="243"/>
      <c r="D64" s="243"/>
      <c r="E64" s="243"/>
      <c r="F64" s="243"/>
      <c r="G64" s="17"/>
      <c r="H64" s="17"/>
      <c r="I64" s="17"/>
      <c r="J64" s="17"/>
      <c r="K64" s="17"/>
    </row>
    <row r="65" spans="1:11" ht="19.5" customHeight="1" x14ac:dyDescent="0.25">
      <c r="A65" s="17"/>
      <c r="B65" s="243"/>
      <c r="C65" s="243"/>
      <c r="D65" s="243"/>
      <c r="E65" s="243"/>
      <c r="F65" s="243"/>
      <c r="G65" s="17"/>
      <c r="H65" s="17"/>
      <c r="I65" s="17"/>
      <c r="J65" s="17"/>
      <c r="K65" s="17"/>
    </row>
  </sheetData>
  <mergeCells count="28">
    <mergeCell ref="A1:N1"/>
    <mergeCell ref="K11:L11"/>
    <mergeCell ref="K12:L12"/>
    <mergeCell ref="K13:L13"/>
    <mergeCell ref="K14:L14"/>
    <mergeCell ref="E3:N7"/>
    <mergeCell ref="B9:F9"/>
    <mergeCell ref="A3:D3"/>
    <mergeCell ref="A4:C4"/>
    <mergeCell ref="A7:D7"/>
    <mergeCell ref="A5:C5"/>
    <mergeCell ref="H10:H18"/>
    <mergeCell ref="A10:A30"/>
    <mergeCell ref="H21:H24"/>
    <mergeCell ref="K15:L15"/>
    <mergeCell ref="H28:H32"/>
    <mergeCell ref="B58:F65"/>
    <mergeCell ref="A47:A56"/>
    <mergeCell ref="K16:L16"/>
    <mergeCell ref="K17:L17"/>
    <mergeCell ref="K18:L18"/>
    <mergeCell ref="H35:H37"/>
    <mergeCell ref="H40:H43"/>
    <mergeCell ref="A33:A38"/>
    <mergeCell ref="E36:F36"/>
    <mergeCell ref="E35:F35"/>
    <mergeCell ref="A40:F44"/>
    <mergeCell ref="D32:F32"/>
  </mergeCells>
  <printOptions horizontalCentered="1" verticalCentered="1"/>
  <pageMargins left="0" right="0" top="0" bottom="0" header="0" footer="0"/>
  <pageSetup scale="76" fitToHeight="0" orientation="landscape" r:id="rId1"/>
  <rowBreaks count="1" manualBreakCount="1">
    <brk id="4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view="pageLayout" topLeftCell="A44" zoomScaleNormal="120" zoomScaleSheetLayoutView="100" workbookViewId="0">
      <selection activeCell="J55" sqref="J55:L57"/>
    </sheetView>
  </sheetViews>
  <sheetFormatPr defaultRowHeight="15" x14ac:dyDescent="0.25"/>
  <cols>
    <col min="1" max="1" width="5.5703125" style="1" customWidth="1"/>
    <col min="2" max="3" width="16" style="1" customWidth="1"/>
    <col min="4" max="4" width="7.5703125" style="1" customWidth="1"/>
    <col min="5" max="5" width="1" style="1" customWidth="1"/>
    <col min="6" max="7" width="16" style="1" customWidth="1"/>
    <col min="8" max="8" width="7.5703125" style="1" customWidth="1"/>
    <col min="9" max="9" width="1" style="1" customWidth="1"/>
    <col min="10" max="10" width="16" style="1" customWidth="1"/>
    <col min="11" max="11" width="16" style="2" customWidth="1"/>
    <col min="12" max="12" width="7.5703125" style="2" customWidth="1"/>
    <col min="13" max="13" width="5.5703125" style="1" customWidth="1"/>
    <col min="14" max="14" width="10.42578125" style="2" customWidth="1"/>
    <col min="15" max="15" width="18.42578125" style="1" bestFit="1" customWidth="1"/>
    <col min="16" max="16384" width="9.140625" style="1"/>
  </cols>
  <sheetData>
    <row r="1" spans="1:14" ht="17.25" customHeight="1" x14ac:dyDescent="0.25">
      <c r="A1" s="318" t="s">
        <v>119</v>
      </c>
      <c r="B1" s="318"/>
      <c r="C1" s="318"/>
      <c r="D1" s="318"/>
      <c r="E1" s="318"/>
      <c r="F1" s="318"/>
      <c r="G1" s="318"/>
      <c r="H1" s="318"/>
      <c r="I1" s="318"/>
      <c r="J1" s="318"/>
      <c r="K1" s="318"/>
      <c r="L1" s="318"/>
      <c r="M1" s="318"/>
    </row>
    <row r="2" spans="1:14" ht="8.25" customHeight="1" x14ac:dyDescent="0.25">
      <c r="A2" s="2"/>
      <c r="B2" s="2"/>
      <c r="C2" s="2"/>
      <c r="D2" s="2"/>
      <c r="E2" s="2"/>
      <c r="F2" s="2"/>
      <c r="G2" s="2"/>
      <c r="H2" s="2"/>
      <c r="I2" s="2"/>
      <c r="J2" s="2"/>
      <c r="M2" s="2"/>
    </row>
    <row r="3" spans="1:14" s="150" customFormat="1" ht="18.75" customHeight="1" x14ac:dyDescent="0.25">
      <c r="A3" s="319" t="s">
        <v>83</v>
      </c>
      <c r="B3" s="320"/>
      <c r="C3" s="321"/>
      <c r="D3" s="322" t="s">
        <v>122</v>
      </c>
      <c r="E3" s="323"/>
      <c r="F3" s="323"/>
      <c r="G3" s="323"/>
      <c r="H3" s="323"/>
      <c r="I3" s="323"/>
      <c r="J3" s="323"/>
      <c r="K3" s="323"/>
      <c r="L3" s="323"/>
      <c r="M3" s="324"/>
      <c r="N3" s="163"/>
    </row>
    <row r="4" spans="1:14" s="150" customFormat="1" ht="18.75" customHeight="1" x14ac:dyDescent="0.25">
      <c r="A4" s="314" t="s">
        <v>80</v>
      </c>
      <c r="B4" s="315"/>
      <c r="C4" s="316"/>
      <c r="D4" s="325"/>
      <c r="E4" s="326"/>
      <c r="F4" s="326"/>
      <c r="G4" s="326"/>
      <c r="H4" s="326"/>
      <c r="I4" s="326"/>
      <c r="J4" s="326"/>
      <c r="K4" s="326"/>
      <c r="L4" s="326"/>
      <c r="M4" s="327"/>
      <c r="N4" s="163"/>
    </row>
    <row r="5" spans="1:14" s="150" customFormat="1" ht="18.75" customHeight="1" x14ac:dyDescent="0.25">
      <c r="A5" s="314" t="s">
        <v>82</v>
      </c>
      <c r="B5" s="315"/>
      <c r="C5" s="316"/>
      <c r="D5" s="325"/>
      <c r="E5" s="326"/>
      <c r="F5" s="326"/>
      <c r="G5" s="326"/>
      <c r="H5" s="326"/>
      <c r="I5" s="326"/>
      <c r="J5" s="326"/>
      <c r="K5" s="326"/>
      <c r="L5" s="326"/>
      <c r="M5" s="327"/>
      <c r="N5" s="163"/>
    </row>
    <row r="6" spans="1:14" s="150" customFormat="1" ht="18.75" customHeight="1" x14ac:dyDescent="0.25">
      <c r="A6" s="314" t="s">
        <v>98</v>
      </c>
      <c r="B6" s="315"/>
      <c r="C6" s="316"/>
      <c r="D6" s="325"/>
      <c r="E6" s="326"/>
      <c r="F6" s="326"/>
      <c r="G6" s="326"/>
      <c r="H6" s="326"/>
      <c r="I6" s="326"/>
      <c r="J6" s="326"/>
      <c r="K6" s="326"/>
      <c r="L6" s="326"/>
      <c r="M6" s="327"/>
      <c r="N6" s="163"/>
    </row>
    <row r="7" spans="1:14" s="150" customFormat="1" ht="18.75" customHeight="1" x14ac:dyDescent="0.25">
      <c r="A7" s="314"/>
      <c r="B7" s="315"/>
      <c r="C7" s="316"/>
      <c r="D7" s="325"/>
      <c r="E7" s="326"/>
      <c r="F7" s="326"/>
      <c r="G7" s="326"/>
      <c r="H7" s="326"/>
      <c r="I7" s="326"/>
      <c r="J7" s="326"/>
      <c r="K7" s="326"/>
      <c r="L7" s="326"/>
      <c r="M7" s="327"/>
      <c r="N7" s="163"/>
    </row>
    <row r="8" spans="1:14" ht="18.75" customHeight="1" x14ac:dyDescent="0.25">
      <c r="A8" s="181" t="s">
        <v>97</v>
      </c>
      <c r="B8" s="317">
        <f ca="1">TODAY()</f>
        <v>42242</v>
      </c>
      <c r="C8" s="316"/>
      <c r="D8" s="325"/>
      <c r="E8" s="326"/>
      <c r="F8" s="326"/>
      <c r="G8" s="326"/>
      <c r="H8" s="326"/>
      <c r="I8" s="326"/>
      <c r="J8" s="326"/>
      <c r="K8" s="326"/>
      <c r="L8" s="326"/>
      <c r="M8" s="327"/>
    </row>
    <row r="9" spans="1:14" ht="18.75" customHeight="1" x14ac:dyDescent="0.25">
      <c r="A9" s="164"/>
      <c r="B9" s="165"/>
      <c r="C9" s="166"/>
      <c r="D9" s="328"/>
      <c r="E9" s="329"/>
      <c r="F9" s="329"/>
      <c r="G9" s="329"/>
      <c r="H9" s="329"/>
      <c r="I9" s="329"/>
      <c r="J9" s="329"/>
      <c r="K9" s="329"/>
      <c r="L9" s="329"/>
      <c r="M9" s="330"/>
    </row>
    <row r="10" spans="1:14" ht="8.25" customHeight="1" thickBot="1" x14ac:dyDescent="0.3">
      <c r="A10" s="3"/>
      <c r="B10" s="3"/>
      <c r="C10" s="7"/>
      <c r="D10" s="7"/>
      <c r="E10" s="11"/>
      <c r="F10" s="7"/>
      <c r="G10" s="7"/>
      <c r="H10" s="7"/>
      <c r="I10" s="11"/>
      <c r="J10" s="7"/>
      <c r="K10" s="7"/>
      <c r="L10" s="7"/>
      <c r="M10" s="3"/>
    </row>
    <row r="11" spans="1:14" s="103" customFormat="1" ht="17.25" customHeight="1" thickBot="1" x14ac:dyDescent="0.3">
      <c r="A11" s="299" t="s">
        <v>14</v>
      </c>
      <c r="B11" s="305" t="s">
        <v>9</v>
      </c>
      <c r="C11" s="306"/>
      <c r="D11" s="307"/>
      <c r="E11" s="101"/>
      <c r="F11" s="305" t="s">
        <v>10</v>
      </c>
      <c r="G11" s="303"/>
      <c r="H11" s="304"/>
      <c r="I11" s="101"/>
      <c r="J11" s="302" t="s">
        <v>11</v>
      </c>
      <c r="K11" s="303"/>
      <c r="L11" s="304"/>
      <c r="M11" s="299" t="s">
        <v>14</v>
      </c>
      <c r="N11" s="102"/>
    </row>
    <row r="12" spans="1:14" s="103" customFormat="1" ht="17.25" customHeight="1" x14ac:dyDescent="0.25">
      <c r="A12" s="297"/>
      <c r="B12" s="112" t="s">
        <v>0</v>
      </c>
      <c r="C12" s="113" t="s">
        <v>7</v>
      </c>
      <c r="D12" s="114" t="s">
        <v>6</v>
      </c>
      <c r="E12" s="4"/>
      <c r="F12" s="112" t="s">
        <v>0</v>
      </c>
      <c r="G12" s="113" t="s">
        <v>7</v>
      </c>
      <c r="H12" s="114" t="s">
        <v>6</v>
      </c>
      <c r="I12" s="4"/>
      <c r="J12" s="105" t="s">
        <v>0</v>
      </c>
      <c r="K12" s="115" t="s">
        <v>7</v>
      </c>
      <c r="L12" s="116" t="s">
        <v>6</v>
      </c>
      <c r="M12" s="300"/>
      <c r="N12" s="102"/>
    </row>
    <row r="13" spans="1:14" s="103" customFormat="1" ht="17.25" customHeight="1" x14ac:dyDescent="0.25">
      <c r="A13" s="297"/>
      <c r="B13" s="172"/>
      <c r="C13" s="173"/>
      <c r="D13" s="111"/>
      <c r="E13" s="6"/>
      <c r="F13" s="172"/>
      <c r="G13" s="182"/>
      <c r="H13" s="111"/>
      <c r="I13" s="6"/>
      <c r="J13" s="172"/>
      <c r="K13" s="182"/>
      <c r="L13" s="118"/>
      <c r="M13" s="300"/>
      <c r="N13" s="102"/>
    </row>
    <row r="14" spans="1:14" s="103" customFormat="1" ht="17.25" customHeight="1" x14ac:dyDescent="0.25">
      <c r="A14" s="297"/>
      <c r="B14" s="172"/>
      <c r="C14" s="182"/>
      <c r="D14" s="111"/>
      <c r="E14" s="6"/>
      <c r="F14" s="172"/>
      <c r="G14" s="182"/>
      <c r="H14" s="111"/>
      <c r="I14" s="6"/>
      <c r="J14" s="172"/>
      <c r="K14" s="182"/>
      <c r="L14" s="118"/>
      <c r="M14" s="300"/>
      <c r="N14" s="102"/>
    </row>
    <row r="15" spans="1:14" s="103" customFormat="1" ht="17.25" customHeight="1" thickBot="1" x14ac:dyDescent="0.3">
      <c r="A15" s="297"/>
      <c r="B15" s="119"/>
      <c r="C15" s="182"/>
      <c r="D15" s="120"/>
      <c r="E15" s="6"/>
      <c r="F15" s="119"/>
      <c r="G15" s="182"/>
      <c r="H15" s="120"/>
      <c r="I15" s="6"/>
      <c r="J15" s="172"/>
      <c r="K15" s="182"/>
      <c r="L15" s="118"/>
      <c r="M15" s="300"/>
      <c r="N15" s="102"/>
    </row>
    <row r="16" spans="1:14" s="103" customFormat="1" ht="17.25" customHeight="1" thickBot="1" x14ac:dyDescent="0.3">
      <c r="A16" s="297"/>
      <c r="B16" s="172"/>
      <c r="C16" s="182"/>
      <c r="D16" s="111"/>
      <c r="E16" s="6"/>
      <c r="F16" s="172"/>
      <c r="G16" s="182"/>
      <c r="H16" s="111"/>
      <c r="I16" s="6"/>
      <c r="J16" s="172"/>
      <c r="K16" s="121" t="s">
        <v>12</v>
      </c>
      <c r="L16" s="122">
        <f>SUM(L13:L15)</f>
        <v>0</v>
      </c>
      <c r="M16" s="300"/>
      <c r="N16" s="102"/>
    </row>
    <row r="17" spans="1:14" s="103" customFormat="1" ht="17.25" customHeight="1" thickBot="1" x14ac:dyDescent="0.3">
      <c r="A17" s="297"/>
      <c r="B17" s="172"/>
      <c r="C17" s="182"/>
      <c r="D17" s="111"/>
      <c r="E17" s="6"/>
      <c r="F17" s="172"/>
      <c r="G17" s="182"/>
      <c r="H17" s="111"/>
      <c r="I17" s="6"/>
      <c r="J17" s="302" t="s">
        <v>41</v>
      </c>
      <c r="K17" s="303"/>
      <c r="L17" s="304"/>
      <c r="M17" s="300"/>
      <c r="N17" s="102"/>
    </row>
    <row r="18" spans="1:14" s="103" customFormat="1" ht="17.25" customHeight="1" x14ac:dyDescent="0.25">
      <c r="A18" s="297"/>
      <c r="B18" s="172"/>
      <c r="C18" s="182"/>
      <c r="D18" s="111"/>
      <c r="E18" s="6"/>
      <c r="F18" s="172"/>
      <c r="G18" s="182"/>
      <c r="H18" s="111"/>
      <c r="I18" s="6"/>
      <c r="J18" s="123"/>
      <c r="K18" s="124"/>
      <c r="L18" s="125"/>
      <c r="M18" s="300"/>
      <c r="N18" s="102"/>
    </row>
    <row r="19" spans="1:14" s="103" customFormat="1" ht="17.25" customHeight="1" x14ac:dyDescent="0.25">
      <c r="A19" s="297"/>
      <c r="B19" s="172"/>
      <c r="C19" s="182"/>
      <c r="D19" s="118"/>
      <c r="E19" s="6"/>
      <c r="F19" s="172"/>
      <c r="G19" s="182"/>
      <c r="H19" s="118"/>
      <c r="I19" s="6"/>
      <c r="J19" s="290"/>
      <c r="K19" s="291"/>
      <c r="L19" s="292"/>
      <c r="M19" s="300"/>
      <c r="N19" s="102"/>
    </row>
    <row r="20" spans="1:14" s="103" customFormat="1" ht="17.25" customHeight="1" thickBot="1" x14ac:dyDescent="0.3">
      <c r="A20" s="297"/>
      <c r="B20" s="172"/>
      <c r="C20" s="182"/>
      <c r="D20" s="118"/>
      <c r="E20" s="126"/>
      <c r="F20" s="172"/>
      <c r="G20" s="182"/>
      <c r="H20" s="118"/>
      <c r="I20" s="126"/>
      <c r="J20" s="290"/>
      <c r="K20" s="291"/>
      <c r="L20" s="292"/>
      <c r="M20" s="300"/>
      <c r="N20" s="102"/>
    </row>
    <row r="21" spans="1:14" s="103" customFormat="1" ht="17.25" customHeight="1" thickBot="1" x14ac:dyDescent="0.3">
      <c r="A21" s="301"/>
      <c r="B21" s="127"/>
      <c r="C21" s="128" t="s">
        <v>12</v>
      </c>
      <c r="D21" s="104">
        <f>SUM(D13:D20)</f>
        <v>0</v>
      </c>
      <c r="E21" s="129"/>
      <c r="F21" s="127"/>
      <c r="G21" s="128" t="s">
        <v>12</v>
      </c>
      <c r="H21" s="104">
        <f>SUM(H13:H20)</f>
        <v>0</v>
      </c>
      <c r="I21" s="129"/>
      <c r="J21" s="293"/>
      <c r="K21" s="294"/>
      <c r="L21" s="295"/>
      <c r="M21" s="298"/>
      <c r="N21" s="102"/>
    </row>
    <row r="22" spans="1:14" s="103" customFormat="1" ht="8.25" customHeight="1" thickBot="1" x14ac:dyDescent="0.3">
      <c r="A22" s="109"/>
      <c r="B22" s="109"/>
      <c r="C22" s="109"/>
      <c r="D22" s="109"/>
      <c r="E22" s="109"/>
      <c r="F22" s="109"/>
      <c r="G22" s="110"/>
      <c r="H22" s="111"/>
      <c r="I22" s="5"/>
      <c r="J22" s="106"/>
      <c r="K22" s="106"/>
      <c r="L22" s="106"/>
      <c r="M22" s="109"/>
      <c r="N22" s="102"/>
    </row>
    <row r="23" spans="1:14" s="103" customFormat="1" ht="17.25" customHeight="1" thickBot="1" x14ac:dyDescent="0.3">
      <c r="A23" s="299" t="s">
        <v>72</v>
      </c>
      <c r="B23" s="305" t="s">
        <v>9</v>
      </c>
      <c r="C23" s="306"/>
      <c r="D23" s="307"/>
      <c r="E23" s="101"/>
      <c r="F23" s="305" t="s">
        <v>10</v>
      </c>
      <c r="G23" s="303"/>
      <c r="H23" s="304"/>
      <c r="I23" s="101"/>
      <c r="J23" s="302" t="s">
        <v>11</v>
      </c>
      <c r="K23" s="303"/>
      <c r="L23" s="304"/>
      <c r="M23" s="299" t="s">
        <v>72</v>
      </c>
      <c r="N23" s="102"/>
    </row>
    <row r="24" spans="1:14" s="103" customFormat="1" ht="17.25" customHeight="1" x14ac:dyDescent="0.25">
      <c r="A24" s="297"/>
      <c r="B24" s="112" t="s">
        <v>0</v>
      </c>
      <c r="C24" s="113" t="s">
        <v>7</v>
      </c>
      <c r="D24" s="114" t="s">
        <v>6</v>
      </c>
      <c r="E24" s="4"/>
      <c r="F24" s="112" t="s">
        <v>0</v>
      </c>
      <c r="G24" s="113" t="s">
        <v>7</v>
      </c>
      <c r="H24" s="114" t="s">
        <v>6</v>
      </c>
      <c r="I24" s="4"/>
      <c r="J24" s="105" t="s">
        <v>0</v>
      </c>
      <c r="K24" s="115" t="s">
        <v>7</v>
      </c>
      <c r="L24" s="116" t="s">
        <v>6</v>
      </c>
      <c r="M24" s="300"/>
      <c r="N24" s="102"/>
    </row>
    <row r="25" spans="1:14" s="103" customFormat="1" ht="17.25" customHeight="1" x14ac:dyDescent="0.25">
      <c r="A25" s="297"/>
      <c r="B25" s="117" t="s">
        <v>1</v>
      </c>
      <c r="C25" s="182" t="s">
        <v>8</v>
      </c>
      <c r="D25" s="111">
        <v>3</v>
      </c>
      <c r="E25" s="6"/>
      <c r="F25" s="117" t="s">
        <v>3</v>
      </c>
      <c r="G25" s="182" t="s">
        <v>8</v>
      </c>
      <c r="H25" s="111">
        <v>3</v>
      </c>
      <c r="I25" s="6"/>
      <c r="J25" s="117"/>
      <c r="K25" s="182"/>
      <c r="L25" s="118"/>
      <c r="M25" s="300"/>
      <c r="N25" s="102"/>
    </row>
    <row r="26" spans="1:14" s="103" customFormat="1" ht="17.25" customHeight="1" x14ac:dyDescent="0.25">
      <c r="A26" s="297"/>
      <c r="B26" s="117" t="s">
        <v>47</v>
      </c>
      <c r="C26" s="182" t="s">
        <v>8</v>
      </c>
      <c r="D26" s="111">
        <v>3</v>
      </c>
      <c r="E26" s="6"/>
      <c r="F26" s="117" t="s">
        <v>75</v>
      </c>
      <c r="G26" s="182" t="s">
        <v>8</v>
      </c>
      <c r="H26" s="111">
        <v>1.5</v>
      </c>
      <c r="I26" s="6"/>
      <c r="J26" s="117"/>
      <c r="K26" s="182"/>
      <c r="L26" s="118"/>
      <c r="M26" s="300"/>
      <c r="N26" s="102"/>
    </row>
    <row r="27" spans="1:14" s="103" customFormat="1" ht="17.25" customHeight="1" thickBot="1" x14ac:dyDescent="0.3">
      <c r="A27" s="297"/>
      <c r="B27" s="119" t="s">
        <v>48</v>
      </c>
      <c r="C27" s="182" t="s">
        <v>8</v>
      </c>
      <c r="D27" s="120">
        <v>4</v>
      </c>
      <c r="E27" s="6"/>
      <c r="F27" s="119" t="s">
        <v>52</v>
      </c>
      <c r="G27" s="182" t="s">
        <v>8</v>
      </c>
      <c r="H27" s="120">
        <v>1.5</v>
      </c>
      <c r="I27" s="6"/>
      <c r="J27" s="117"/>
      <c r="K27" s="182"/>
      <c r="L27" s="118"/>
      <c r="M27" s="300"/>
      <c r="N27" s="102"/>
    </row>
    <row r="28" spans="1:14" s="103" customFormat="1" ht="17.25" customHeight="1" thickBot="1" x14ac:dyDescent="0.3">
      <c r="A28" s="297"/>
      <c r="B28" s="117"/>
      <c r="C28" s="182"/>
      <c r="D28" s="111"/>
      <c r="E28" s="6"/>
      <c r="F28" s="117"/>
      <c r="G28" s="182"/>
      <c r="H28" s="111"/>
      <c r="I28" s="6"/>
      <c r="J28" s="117"/>
      <c r="K28" s="121" t="s">
        <v>12</v>
      </c>
      <c r="L28" s="122">
        <f>SUM(L25:L27)</f>
        <v>0</v>
      </c>
      <c r="M28" s="300"/>
      <c r="N28" s="102"/>
    </row>
    <row r="29" spans="1:14" s="103" customFormat="1" ht="17.25" customHeight="1" thickBot="1" x14ac:dyDescent="0.3">
      <c r="A29" s="297"/>
      <c r="B29" s="117"/>
      <c r="C29" s="182"/>
      <c r="D29" s="111"/>
      <c r="E29" s="6"/>
      <c r="F29" s="117"/>
      <c r="G29" s="182"/>
      <c r="H29" s="111"/>
      <c r="I29" s="6"/>
      <c r="J29" s="302" t="s">
        <v>41</v>
      </c>
      <c r="K29" s="303"/>
      <c r="L29" s="304"/>
      <c r="M29" s="300"/>
      <c r="N29" s="102"/>
    </row>
    <row r="30" spans="1:14" s="103" customFormat="1" ht="17.25" customHeight="1" x14ac:dyDescent="0.25">
      <c r="A30" s="297"/>
      <c r="B30" s="117"/>
      <c r="C30" s="182"/>
      <c r="D30" s="111"/>
      <c r="E30" s="6"/>
      <c r="F30" s="117"/>
      <c r="G30" s="182"/>
      <c r="H30" s="111"/>
      <c r="I30" s="6"/>
      <c r="J30" s="123"/>
      <c r="K30" s="124"/>
      <c r="L30" s="125"/>
      <c r="M30" s="300"/>
      <c r="N30" s="102"/>
    </row>
    <row r="31" spans="1:14" s="103" customFormat="1" ht="17.25" customHeight="1" x14ac:dyDescent="0.25">
      <c r="A31" s="297"/>
      <c r="B31" s="117"/>
      <c r="C31" s="182"/>
      <c r="D31" s="118"/>
      <c r="E31" s="6"/>
      <c r="F31" s="117"/>
      <c r="G31" s="182"/>
      <c r="H31" s="118"/>
      <c r="I31" s="6"/>
      <c r="J31" s="290"/>
      <c r="K31" s="291"/>
      <c r="L31" s="292"/>
      <c r="M31" s="300"/>
      <c r="N31" s="102"/>
    </row>
    <row r="32" spans="1:14" s="103" customFormat="1" ht="17.25" customHeight="1" thickBot="1" x14ac:dyDescent="0.3">
      <c r="A32" s="297"/>
      <c r="B32" s="117"/>
      <c r="C32" s="182"/>
      <c r="D32" s="118"/>
      <c r="E32" s="126"/>
      <c r="F32" s="117"/>
      <c r="G32" s="182"/>
      <c r="H32" s="118"/>
      <c r="I32" s="126"/>
      <c r="J32" s="290"/>
      <c r="K32" s="291"/>
      <c r="L32" s="292"/>
      <c r="M32" s="300"/>
      <c r="N32" s="102"/>
    </row>
    <row r="33" spans="1:14" s="103" customFormat="1" ht="17.25" customHeight="1" thickBot="1" x14ac:dyDescent="0.3">
      <c r="A33" s="301"/>
      <c r="B33" s="127"/>
      <c r="C33" s="128" t="s">
        <v>12</v>
      </c>
      <c r="D33" s="104">
        <f>SUM(D25:D32)</f>
        <v>10</v>
      </c>
      <c r="E33" s="129"/>
      <c r="F33" s="127"/>
      <c r="G33" s="128" t="s">
        <v>12</v>
      </c>
      <c r="H33" s="104">
        <f>SUM(H25:H32)</f>
        <v>6</v>
      </c>
      <c r="I33" s="129"/>
      <c r="J33" s="293"/>
      <c r="K33" s="294"/>
      <c r="L33" s="295"/>
      <c r="M33" s="298"/>
      <c r="N33" s="102"/>
    </row>
    <row r="34" spans="1:14" s="102" customFormat="1" ht="8.25" customHeight="1" thickBot="1" x14ac:dyDescent="0.3">
      <c r="A34" s="109"/>
      <c r="B34" s="109"/>
      <c r="C34" s="111"/>
      <c r="D34" s="111"/>
      <c r="E34" s="111"/>
      <c r="F34" s="109"/>
      <c r="G34" s="115"/>
      <c r="H34" s="130"/>
      <c r="I34" s="5"/>
      <c r="J34" s="109"/>
      <c r="K34" s="131"/>
      <c r="L34" s="131"/>
      <c r="M34" s="109"/>
    </row>
    <row r="35" spans="1:14" s="103" customFormat="1" ht="17.25" customHeight="1" thickBot="1" x14ac:dyDescent="0.3">
      <c r="A35" s="296" t="s">
        <v>73</v>
      </c>
      <c r="B35" s="302" t="s">
        <v>9</v>
      </c>
      <c r="C35" s="303"/>
      <c r="D35" s="304"/>
      <c r="E35" s="101"/>
      <c r="F35" s="308" t="s">
        <v>10</v>
      </c>
      <c r="G35" s="303"/>
      <c r="H35" s="304"/>
      <c r="I35" s="101"/>
      <c r="J35" s="302" t="s">
        <v>11</v>
      </c>
      <c r="K35" s="303"/>
      <c r="L35" s="313"/>
      <c r="M35" s="299" t="s">
        <v>73</v>
      </c>
      <c r="N35" s="132"/>
    </row>
    <row r="36" spans="1:14" s="103" customFormat="1" ht="17.25" customHeight="1" x14ac:dyDescent="0.25">
      <c r="A36" s="297"/>
      <c r="B36" s="112" t="s">
        <v>0</v>
      </c>
      <c r="C36" s="113" t="s">
        <v>7</v>
      </c>
      <c r="D36" s="114" t="s">
        <v>6</v>
      </c>
      <c r="E36" s="4"/>
      <c r="F36" s="112" t="s">
        <v>0</v>
      </c>
      <c r="G36" s="113" t="s">
        <v>7</v>
      </c>
      <c r="H36" s="114" t="s">
        <v>6</v>
      </c>
      <c r="I36" s="4"/>
      <c r="J36" s="105" t="s">
        <v>0</v>
      </c>
      <c r="K36" s="115" t="s">
        <v>7</v>
      </c>
      <c r="L36" s="116" t="s">
        <v>6</v>
      </c>
      <c r="M36" s="300"/>
      <c r="N36" s="102"/>
    </row>
    <row r="37" spans="1:14" s="103" customFormat="1" ht="17.25" customHeight="1" x14ac:dyDescent="0.25">
      <c r="A37" s="297"/>
      <c r="B37" s="117" t="s">
        <v>50</v>
      </c>
      <c r="C37" s="182" t="s">
        <v>8</v>
      </c>
      <c r="D37" s="111">
        <v>1.5</v>
      </c>
      <c r="E37" s="6"/>
      <c r="F37" s="117"/>
      <c r="G37" s="182"/>
      <c r="H37" s="111"/>
      <c r="I37" s="6"/>
      <c r="J37" s="117"/>
      <c r="K37" s="182"/>
      <c r="L37" s="118"/>
      <c r="M37" s="300"/>
      <c r="N37" s="102"/>
    </row>
    <row r="38" spans="1:14" s="103" customFormat="1" ht="17.25" customHeight="1" x14ac:dyDescent="0.25">
      <c r="A38" s="297"/>
      <c r="B38" s="117" t="s">
        <v>60</v>
      </c>
      <c r="C38" s="182" t="s">
        <v>8</v>
      </c>
      <c r="D38" s="111">
        <v>3</v>
      </c>
      <c r="E38" s="6"/>
      <c r="F38" s="117"/>
      <c r="G38" s="182"/>
      <c r="H38" s="111"/>
      <c r="I38" s="6"/>
      <c r="J38" s="117"/>
      <c r="K38" s="182"/>
      <c r="L38" s="118"/>
      <c r="M38" s="300"/>
      <c r="N38" s="102"/>
    </row>
    <row r="39" spans="1:14" s="103" customFormat="1" ht="17.25" customHeight="1" thickBot="1" x14ac:dyDescent="0.3">
      <c r="A39" s="297"/>
      <c r="B39" s="119" t="s">
        <v>2</v>
      </c>
      <c r="C39" s="182" t="s">
        <v>8</v>
      </c>
      <c r="D39" s="120">
        <v>3</v>
      </c>
      <c r="E39" s="6"/>
      <c r="F39" s="119"/>
      <c r="G39" s="182"/>
      <c r="H39" s="120"/>
      <c r="I39" s="6"/>
      <c r="J39" s="117"/>
      <c r="K39" s="182"/>
      <c r="L39" s="118"/>
      <c r="M39" s="300"/>
      <c r="N39" s="102"/>
    </row>
    <row r="40" spans="1:14" s="103" customFormat="1" ht="17.25" customHeight="1" thickBot="1" x14ac:dyDescent="0.3">
      <c r="A40" s="297"/>
      <c r="B40" s="117" t="s">
        <v>49</v>
      </c>
      <c r="C40" s="182" t="s">
        <v>8</v>
      </c>
      <c r="D40" s="111">
        <v>3</v>
      </c>
      <c r="E40" s="6"/>
      <c r="F40" s="117"/>
      <c r="G40" s="182"/>
      <c r="H40" s="111"/>
      <c r="I40" s="6"/>
      <c r="J40" s="117"/>
      <c r="K40" s="121" t="s">
        <v>12</v>
      </c>
      <c r="L40" s="122">
        <f>SUM(L37:L39)</f>
        <v>0</v>
      </c>
      <c r="M40" s="300"/>
      <c r="N40" s="102"/>
    </row>
    <row r="41" spans="1:14" s="103" customFormat="1" ht="17.25" customHeight="1" thickBot="1" x14ac:dyDescent="0.3">
      <c r="A41" s="297"/>
      <c r="B41" s="117"/>
      <c r="C41" s="182"/>
      <c r="D41" s="111"/>
      <c r="E41" s="6"/>
      <c r="F41" s="117"/>
      <c r="G41" s="182"/>
      <c r="H41" s="111"/>
      <c r="I41" s="6"/>
      <c r="J41" s="302" t="s">
        <v>41</v>
      </c>
      <c r="K41" s="303"/>
      <c r="L41" s="304"/>
      <c r="M41" s="300"/>
      <c r="N41" s="102"/>
    </row>
    <row r="42" spans="1:14" s="103" customFormat="1" ht="17.25" customHeight="1" x14ac:dyDescent="0.25">
      <c r="A42" s="297"/>
      <c r="B42" s="117"/>
      <c r="C42" s="182"/>
      <c r="D42" s="111"/>
      <c r="E42" s="6"/>
      <c r="F42" s="117"/>
      <c r="G42" s="182"/>
      <c r="H42" s="111"/>
      <c r="I42" s="6"/>
      <c r="J42" s="123"/>
      <c r="K42" s="124"/>
      <c r="L42" s="125"/>
      <c r="M42" s="300"/>
      <c r="N42" s="102"/>
    </row>
    <row r="43" spans="1:14" s="103" customFormat="1" ht="17.25" customHeight="1" x14ac:dyDescent="0.25">
      <c r="A43" s="297"/>
      <c r="B43" s="117"/>
      <c r="C43" s="182"/>
      <c r="D43" s="118"/>
      <c r="E43" s="6"/>
      <c r="F43" s="117"/>
      <c r="G43" s="182"/>
      <c r="H43" s="118"/>
      <c r="I43" s="6"/>
      <c r="J43" s="290"/>
      <c r="K43" s="291"/>
      <c r="L43" s="292"/>
      <c r="M43" s="300"/>
      <c r="N43" s="102"/>
    </row>
    <row r="44" spans="1:14" s="103" customFormat="1" ht="17.25" customHeight="1" thickBot="1" x14ac:dyDescent="0.3">
      <c r="A44" s="297"/>
      <c r="B44" s="117"/>
      <c r="C44" s="182"/>
      <c r="D44" s="118"/>
      <c r="E44" s="126"/>
      <c r="F44" s="117"/>
      <c r="G44" s="182"/>
      <c r="H44" s="118"/>
      <c r="I44" s="6"/>
      <c r="J44" s="290"/>
      <c r="K44" s="291"/>
      <c r="L44" s="292"/>
      <c r="M44" s="300"/>
      <c r="N44" s="102"/>
    </row>
    <row r="45" spans="1:14" s="103" customFormat="1" ht="17.25" customHeight="1" thickBot="1" x14ac:dyDescent="0.3">
      <c r="A45" s="298"/>
      <c r="B45" s="127"/>
      <c r="C45" s="128" t="s">
        <v>12</v>
      </c>
      <c r="D45" s="104">
        <f>SUM(D37:D44)</f>
        <v>10.5</v>
      </c>
      <c r="E45" s="129"/>
      <c r="F45" s="127"/>
      <c r="G45" s="128" t="s">
        <v>12</v>
      </c>
      <c r="H45" s="104">
        <f>SUM(H37:H44)</f>
        <v>0</v>
      </c>
      <c r="I45" s="108"/>
      <c r="J45" s="293"/>
      <c r="K45" s="294"/>
      <c r="L45" s="295"/>
      <c r="M45" s="298"/>
      <c r="N45" s="102"/>
    </row>
    <row r="46" spans="1:14" s="102" customFormat="1" ht="8.25" customHeight="1" thickBot="1" x14ac:dyDescent="0.3">
      <c r="A46" s="109"/>
      <c r="B46" s="106"/>
      <c r="C46" s="106"/>
      <c r="D46" s="106"/>
      <c r="E46" s="106"/>
      <c r="F46" s="106"/>
      <c r="G46" s="133"/>
      <c r="H46" s="134"/>
      <c r="I46" s="134"/>
      <c r="J46" s="109"/>
      <c r="K46" s="131"/>
      <c r="L46" s="131"/>
      <c r="M46" s="109"/>
      <c r="N46" s="135"/>
    </row>
    <row r="47" spans="1:14" s="103" customFormat="1" ht="17.25" customHeight="1" thickBot="1" x14ac:dyDescent="0.3">
      <c r="A47" s="299" t="s">
        <v>74</v>
      </c>
      <c r="B47" s="309" t="s">
        <v>79</v>
      </c>
      <c r="C47" s="310"/>
      <c r="D47" s="310"/>
      <c r="E47" s="101"/>
      <c r="F47" s="311" t="s">
        <v>10</v>
      </c>
      <c r="G47" s="303"/>
      <c r="H47" s="304"/>
      <c r="I47" s="101"/>
      <c r="J47" s="302" t="s">
        <v>11</v>
      </c>
      <c r="K47" s="303"/>
      <c r="L47" s="304"/>
      <c r="M47" s="299" t="s">
        <v>74</v>
      </c>
      <c r="N47" s="102"/>
    </row>
    <row r="48" spans="1:14" s="103" customFormat="1" ht="15.75" customHeight="1" x14ac:dyDescent="0.25">
      <c r="A48" s="300"/>
      <c r="B48" s="112" t="s">
        <v>0</v>
      </c>
      <c r="C48" s="113" t="s">
        <v>7</v>
      </c>
      <c r="D48" s="114" t="s">
        <v>6</v>
      </c>
      <c r="E48" s="4"/>
      <c r="F48" s="112" t="s">
        <v>0</v>
      </c>
      <c r="G48" s="113" t="s">
        <v>7</v>
      </c>
      <c r="H48" s="114" t="s">
        <v>6</v>
      </c>
      <c r="I48" s="4"/>
      <c r="J48" s="105" t="s">
        <v>0</v>
      </c>
      <c r="K48" s="115" t="s">
        <v>7</v>
      </c>
      <c r="L48" s="116" t="s">
        <v>6</v>
      </c>
      <c r="M48" s="300"/>
      <c r="N48" s="102"/>
    </row>
    <row r="49" spans="1:14" s="103" customFormat="1" ht="15.75" customHeight="1" x14ac:dyDescent="0.25">
      <c r="A49" s="300"/>
      <c r="B49" s="117" t="s">
        <v>26</v>
      </c>
      <c r="C49" s="182" t="s">
        <v>8</v>
      </c>
      <c r="D49" s="111">
        <v>3</v>
      </c>
      <c r="E49" s="6"/>
      <c r="F49" s="117" t="s">
        <v>63</v>
      </c>
      <c r="G49" s="182" t="s">
        <v>100</v>
      </c>
      <c r="H49" s="111" t="s">
        <v>101</v>
      </c>
      <c r="I49" s="6"/>
      <c r="J49" s="117"/>
      <c r="K49" s="182"/>
      <c r="L49" s="118"/>
      <c r="M49" s="300"/>
      <c r="N49" s="102"/>
    </row>
    <row r="50" spans="1:14" s="103" customFormat="1" ht="15.75" customHeight="1" x14ac:dyDescent="0.25">
      <c r="A50" s="300"/>
      <c r="B50" s="117"/>
      <c r="C50" s="182"/>
      <c r="D50" s="111"/>
      <c r="E50" s="6"/>
      <c r="F50" s="117"/>
      <c r="G50" s="182"/>
      <c r="H50" s="111"/>
      <c r="I50" s="6"/>
      <c r="J50" s="117"/>
      <c r="K50" s="182"/>
      <c r="L50" s="118"/>
      <c r="M50" s="300"/>
      <c r="N50" s="102"/>
    </row>
    <row r="51" spans="1:14" s="103" customFormat="1" ht="15.75" customHeight="1" thickBot="1" x14ac:dyDescent="0.3">
      <c r="A51" s="300"/>
      <c r="B51" s="119"/>
      <c r="C51" s="182"/>
      <c r="D51" s="120"/>
      <c r="E51" s="6"/>
      <c r="F51" s="119"/>
      <c r="G51" s="182"/>
      <c r="H51" s="120"/>
      <c r="I51" s="6"/>
      <c r="J51" s="117"/>
      <c r="K51" s="182"/>
      <c r="L51" s="118"/>
      <c r="M51" s="300"/>
      <c r="N51" s="102"/>
    </row>
    <row r="52" spans="1:14" s="103" customFormat="1" ht="17.25" customHeight="1" thickBot="1" x14ac:dyDescent="0.3">
      <c r="A52" s="300"/>
      <c r="B52" s="117"/>
      <c r="C52" s="182"/>
      <c r="D52" s="111"/>
      <c r="E52" s="6"/>
      <c r="F52" s="117"/>
      <c r="G52" s="182"/>
      <c r="H52" s="111"/>
      <c r="I52" s="6"/>
      <c r="J52" s="136"/>
      <c r="K52" s="107" t="s">
        <v>12</v>
      </c>
      <c r="L52" s="122">
        <f>SUM(L49:L51)</f>
        <v>0</v>
      </c>
      <c r="M52" s="300"/>
      <c r="N52" s="102"/>
    </row>
    <row r="53" spans="1:14" s="103" customFormat="1" ht="17.25" customHeight="1" thickBot="1" x14ac:dyDescent="0.3">
      <c r="A53" s="300"/>
      <c r="B53" s="117"/>
      <c r="C53" s="182"/>
      <c r="D53" s="111"/>
      <c r="E53" s="6"/>
      <c r="F53" s="117"/>
      <c r="G53" s="182"/>
      <c r="H53" s="111"/>
      <c r="I53" s="6"/>
      <c r="J53" s="309" t="s">
        <v>41</v>
      </c>
      <c r="K53" s="310"/>
      <c r="L53" s="312"/>
      <c r="M53" s="300"/>
      <c r="N53" s="102"/>
    </row>
    <row r="54" spans="1:14" s="103" customFormat="1" ht="17.25" customHeight="1" x14ac:dyDescent="0.25">
      <c r="A54" s="300"/>
      <c r="B54" s="117"/>
      <c r="C54" s="182"/>
      <c r="D54" s="111"/>
      <c r="E54" s="6"/>
      <c r="F54" s="117"/>
      <c r="G54" s="182"/>
      <c r="H54" s="111"/>
      <c r="I54" s="6"/>
      <c r="J54" s="123"/>
      <c r="K54" s="124"/>
      <c r="L54" s="125"/>
      <c r="M54" s="300"/>
      <c r="N54" s="102"/>
    </row>
    <row r="55" spans="1:14" s="103" customFormat="1" ht="17.25" customHeight="1" x14ac:dyDescent="0.25">
      <c r="A55" s="300"/>
      <c r="B55" s="117"/>
      <c r="C55" s="182"/>
      <c r="D55" s="118"/>
      <c r="E55" s="6"/>
      <c r="F55" s="117"/>
      <c r="G55" s="182"/>
      <c r="H55" s="118"/>
      <c r="I55" s="6"/>
      <c r="J55" s="290"/>
      <c r="K55" s="291"/>
      <c r="L55" s="292"/>
      <c r="M55" s="300"/>
      <c r="N55" s="102"/>
    </row>
    <row r="56" spans="1:14" s="103" customFormat="1" ht="17.25" customHeight="1" thickBot="1" x14ac:dyDescent="0.3">
      <c r="A56" s="300"/>
      <c r="B56" s="117"/>
      <c r="C56" s="182"/>
      <c r="D56" s="118"/>
      <c r="E56" s="126"/>
      <c r="F56" s="117"/>
      <c r="G56" s="182"/>
      <c r="H56" s="118"/>
      <c r="I56" s="126"/>
      <c r="J56" s="290"/>
      <c r="K56" s="291"/>
      <c r="L56" s="292"/>
      <c r="M56" s="300"/>
      <c r="N56" s="102"/>
    </row>
    <row r="57" spans="1:14" s="103" customFormat="1" ht="17.25" customHeight="1" thickBot="1" x14ac:dyDescent="0.3">
      <c r="A57" s="298"/>
      <c r="B57" s="127"/>
      <c r="C57" s="128" t="s">
        <v>12</v>
      </c>
      <c r="D57" s="104">
        <f>SUM(D49:D56)</f>
        <v>3</v>
      </c>
      <c r="E57" s="129"/>
      <c r="F57" s="127"/>
      <c r="G57" s="128" t="s">
        <v>12</v>
      </c>
      <c r="H57" s="104">
        <f>SUM(H49:H56)</f>
        <v>0</v>
      </c>
      <c r="I57" s="129"/>
      <c r="J57" s="293"/>
      <c r="K57" s="294"/>
      <c r="L57" s="295"/>
      <c r="M57" s="298"/>
      <c r="N57" s="102"/>
    </row>
    <row r="58" spans="1:14" s="103" customFormat="1" ht="8.25" customHeight="1" thickBot="1" x14ac:dyDescent="0.3">
      <c r="B58" s="109"/>
      <c r="C58" s="109"/>
      <c r="D58" s="109"/>
      <c r="E58" s="109"/>
      <c r="F58" s="109"/>
      <c r="G58" s="134"/>
      <c r="H58" s="134"/>
      <c r="I58" s="134"/>
      <c r="J58" s="109"/>
      <c r="K58" s="131"/>
      <c r="L58" s="131"/>
      <c r="N58" s="135"/>
    </row>
    <row r="59" spans="1:14" s="103" customFormat="1" ht="17.25" customHeight="1" thickBot="1" x14ac:dyDescent="0.3">
      <c r="A59" s="137" t="s">
        <v>84</v>
      </c>
      <c r="B59" s="138"/>
      <c r="C59" s="138"/>
      <c r="D59" s="138"/>
      <c r="E59" s="138"/>
      <c r="F59" s="109"/>
      <c r="G59" s="139" t="s">
        <v>42</v>
      </c>
      <c r="H59" s="140">
        <f>SUMIF(C13:C20,"BUS*",D13:D20)+SUMIF(G13:G20,"BUS*",H13:H20)+SUMIF(K13:K15,"BUS*",L13:L15)+SUMIF(C25:C32,"BUS*",D25:D32)+SUMIF(G25:G32,"BUS*",H25:H32)+SUMIF(K25:K27,"BUS*",L25:L27)+SUMIF(C37:C44,"BUS*",D37:D44)+SUMIF(G37:G44,"BUS*",H37:H44)+SUMIF(K37:K39,"BUS*",L37:L39)+SUMIF(C49:C56,"BUS*",D49:D56)+SUMIF(G49:G56,"BUS*",H49:H56)+SUMIF(K49:K51,"BUS*",L49:L51)</f>
        <v>29.5</v>
      </c>
      <c r="I59" s="115"/>
      <c r="J59" s="103" t="s">
        <v>51</v>
      </c>
      <c r="K59" s="102"/>
      <c r="L59" s="102"/>
      <c r="M59" s="137"/>
      <c r="N59" s="135"/>
    </row>
    <row r="60" spans="1:14" s="103" customFormat="1" ht="17.25" customHeight="1" thickBot="1" x14ac:dyDescent="0.3">
      <c r="A60" s="137" t="s">
        <v>87</v>
      </c>
      <c r="B60" s="138"/>
      <c r="C60" s="138"/>
      <c r="D60" s="138"/>
      <c r="E60" s="138"/>
      <c r="F60" s="138"/>
      <c r="G60" s="139" t="s">
        <v>123</v>
      </c>
      <c r="H60" s="140">
        <f>SUMIF(C13:C20,"SM*",D13:D20)+SUMIF(G13:G20,"SM*",H13:H20)+SUMIF(K13:K15,"SM*",L13:L15)+SUMIF(C25:C32,"SM*",D24:D32)+SUMIF(G25:G32,"SM*",H25:H32)+SUMIF(K25:K27,"SM*",L25:L27)+SUMIF(C37:C44,"SM*",D37:D44)+SUMIF(G37:G44,"SM*",H37:H44)+SUMIF(K37:K39,"SM*",L37:L39)+SUMIF(C49:C56,"SM*",D49:D56)+SUMIF(G49:G56,"SM*",H49:H56)+SUMIF(K49:K51,"SM*",L49:L51)</f>
        <v>0</v>
      </c>
      <c r="I60" s="115"/>
      <c r="J60" s="242" t="s">
        <v>148</v>
      </c>
      <c r="K60" s="109"/>
      <c r="L60" s="109"/>
      <c r="M60" s="137"/>
      <c r="N60" s="135"/>
    </row>
    <row r="61" spans="1:14" s="103" customFormat="1" ht="15.75" thickBot="1" x14ac:dyDescent="0.3">
      <c r="A61" s="142"/>
      <c r="B61" s="142"/>
      <c r="C61" s="142"/>
      <c r="D61" s="142"/>
      <c r="E61" s="142"/>
      <c r="F61" s="142"/>
      <c r="G61" s="139" t="s">
        <v>15</v>
      </c>
      <c r="H61" s="140">
        <f>SUM(D21,H21,L16,D33,H33,L28,D45,H45,L40,D57,H57,L52)</f>
        <v>29.5</v>
      </c>
      <c r="J61" s="141" t="s">
        <v>144</v>
      </c>
      <c r="K61" s="102"/>
      <c r="L61" s="102"/>
      <c r="M61" s="142"/>
      <c r="N61" s="102"/>
    </row>
    <row r="62" spans="1:14" x14ac:dyDescent="0.25">
      <c r="A62"/>
      <c r="B62"/>
      <c r="C62"/>
      <c r="D62" t="s">
        <v>76</v>
      </c>
      <c r="E62"/>
      <c r="F62"/>
      <c r="M62"/>
    </row>
  </sheetData>
  <mergeCells count="36">
    <mergeCell ref="A7:C7"/>
    <mergeCell ref="B8:C8"/>
    <mergeCell ref="A11:A21"/>
    <mergeCell ref="B11:D11"/>
    <mergeCell ref="A1:M1"/>
    <mergeCell ref="A3:C3"/>
    <mergeCell ref="A4:C4"/>
    <mergeCell ref="A5:C5"/>
    <mergeCell ref="A6:C6"/>
    <mergeCell ref="D3:M9"/>
    <mergeCell ref="F11:H11"/>
    <mergeCell ref="J11:L11"/>
    <mergeCell ref="J17:L17"/>
    <mergeCell ref="J19:L21"/>
    <mergeCell ref="M11:M21"/>
    <mergeCell ref="J23:L23"/>
    <mergeCell ref="J35:L35"/>
    <mergeCell ref="J47:L47"/>
    <mergeCell ref="J31:L33"/>
    <mergeCell ref="J43:L45"/>
    <mergeCell ref="J55:L57"/>
    <mergeCell ref="A35:A45"/>
    <mergeCell ref="A47:A57"/>
    <mergeCell ref="A23:A33"/>
    <mergeCell ref="M23:M33"/>
    <mergeCell ref="M35:M45"/>
    <mergeCell ref="M47:M57"/>
    <mergeCell ref="J29:L29"/>
    <mergeCell ref="B23:D23"/>
    <mergeCell ref="F23:H23"/>
    <mergeCell ref="B35:D35"/>
    <mergeCell ref="F35:H35"/>
    <mergeCell ref="B47:D47"/>
    <mergeCell ref="F47:H47"/>
    <mergeCell ref="J41:L41"/>
    <mergeCell ref="J53:L53"/>
  </mergeCells>
  <pageMargins left="0.25" right="0.25" top="0.25" bottom="0.25" header="0" footer="0"/>
  <pageSetup scale="77" orientation="portrait" r:id="rId1"/>
  <drawing r:id="rId2"/>
  <extLst>
    <ext xmlns:x14="http://schemas.microsoft.com/office/spreadsheetml/2009/9/main" uri="{CCE6A557-97BC-4b89-ADB6-D9C93CAAB3DF}">
      <x14:dataValidations xmlns:xm="http://schemas.microsoft.com/office/excel/2006/main" count="12">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C13:C20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G13:G20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K13:K15</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K25:K27</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G37:G44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K37:K39</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C49:C56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G49:G56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K49:K51</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C25:C32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G25:G32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C37:C44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Layout" topLeftCell="A52" zoomScale="75" zoomScaleNormal="120" zoomScaleSheetLayoutView="70" zoomScalePageLayoutView="75" workbookViewId="0">
      <selection activeCell="D73" sqref="D73"/>
    </sheetView>
  </sheetViews>
  <sheetFormatPr defaultRowHeight="15" x14ac:dyDescent="0.25"/>
  <cols>
    <col min="1" max="1" width="5.5703125" style="1" customWidth="1"/>
    <col min="2" max="3" width="25.28515625" style="1" customWidth="1"/>
    <col min="4" max="4" width="11.5703125" style="1" customWidth="1"/>
    <col min="5" max="5" width="1" style="1" customWidth="1"/>
    <col min="6" max="7" width="25.28515625" style="1" customWidth="1"/>
    <col min="8" max="8" width="11.5703125" style="1" customWidth="1"/>
    <col min="9" max="9" width="1" style="1" customWidth="1"/>
    <col min="10" max="10" width="25.28515625" style="1" customWidth="1"/>
    <col min="11" max="11" width="25.28515625" style="2" customWidth="1"/>
    <col min="12" max="12" width="11.5703125" style="2" customWidth="1"/>
    <col min="13" max="13" width="5.5703125" style="1" customWidth="1"/>
    <col min="14" max="14" width="10.42578125" style="2" customWidth="1"/>
    <col min="15" max="15" width="18.42578125" style="1" bestFit="1" customWidth="1"/>
    <col min="16" max="16384" width="9.140625" style="1"/>
  </cols>
  <sheetData>
    <row r="1" spans="1:14" ht="22.5" customHeight="1" x14ac:dyDescent="0.25">
      <c r="A1" s="354" t="s">
        <v>124</v>
      </c>
      <c r="B1" s="354"/>
      <c r="C1" s="354"/>
      <c r="D1" s="354"/>
      <c r="E1" s="354"/>
      <c r="F1" s="354"/>
      <c r="G1" s="354"/>
      <c r="H1" s="354"/>
      <c r="I1" s="354"/>
      <c r="J1" s="354"/>
      <c r="K1" s="354"/>
      <c r="L1" s="354"/>
      <c r="M1" s="354"/>
    </row>
    <row r="2" spans="1:14" ht="8.25" customHeight="1" x14ac:dyDescent="0.25">
      <c r="A2" s="2"/>
      <c r="B2" s="2"/>
      <c r="C2" s="2"/>
      <c r="D2" s="2"/>
      <c r="E2" s="2"/>
      <c r="F2" s="2"/>
      <c r="G2" s="2"/>
      <c r="H2" s="2"/>
      <c r="I2" s="2"/>
      <c r="J2" s="2"/>
      <c r="M2" s="2"/>
    </row>
    <row r="3" spans="1:14" s="150" customFormat="1" ht="22.5" customHeight="1" x14ac:dyDescent="0.25">
      <c r="A3" s="355" t="s">
        <v>83</v>
      </c>
      <c r="B3" s="356"/>
      <c r="C3" s="357"/>
      <c r="D3" s="358" t="s">
        <v>157</v>
      </c>
      <c r="E3" s="359"/>
      <c r="F3" s="359"/>
      <c r="G3" s="359"/>
      <c r="H3" s="359"/>
      <c r="I3" s="359"/>
      <c r="J3" s="359"/>
      <c r="K3" s="359"/>
      <c r="L3" s="359"/>
      <c r="M3" s="360"/>
      <c r="N3" s="163"/>
    </row>
    <row r="4" spans="1:14" s="150" customFormat="1" ht="22.5" customHeight="1" x14ac:dyDescent="0.25">
      <c r="A4" s="367" t="s">
        <v>80</v>
      </c>
      <c r="B4" s="368"/>
      <c r="C4" s="369"/>
      <c r="D4" s="361"/>
      <c r="E4" s="362"/>
      <c r="F4" s="362"/>
      <c r="G4" s="362"/>
      <c r="H4" s="362"/>
      <c r="I4" s="362"/>
      <c r="J4" s="362"/>
      <c r="K4" s="362"/>
      <c r="L4" s="362"/>
      <c r="M4" s="363"/>
      <c r="N4" s="163"/>
    </row>
    <row r="5" spans="1:14" s="150" customFormat="1" ht="22.5" customHeight="1" x14ac:dyDescent="0.25">
      <c r="A5" s="367" t="s">
        <v>82</v>
      </c>
      <c r="B5" s="368"/>
      <c r="C5" s="369"/>
      <c r="D5" s="361"/>
      <c r="E5" s="362"/>
      <c r="F5" s="362"/>
      <c r="G5" s="362"/>
      <c r="H5" s="362"/>
      <c r="I5" s="362"/>
      <c r="J5" s="362"/>
      <c r="K5" s="362"/>
      <c r="L5" s="362"/>
      <c r="M5" s="363"/>
      <c r="N5" s="163"/>
    </row>
    <row r="6" spans="1:14" s="150" customFormat="1" ht="22.5" customHeight="1" x14ac:dyDescent="0.25">
      <c r="A6" s="367" t="s">
        <v>98</v>
      </c>
      <c r="B6" s="368"/>
      <c r="C6" s="369"/>
      <c r="D6" s="361"/>
      <c r="E6" s="362"/>
      <c r="F6" s="362"/>
      <c r="G6" s="362"/>
      <c r="H6" s="362"/>
      <c r="I6" s="362"/>
      <c r="J6" s="362"/>
      <c r="K6" s="362"/>
      <c r="L6" s="362"/>
      <c r="M6" s="363"/>
      <c r="N6" s="163"/>
    </row>
    <row r="7" spans="1:14" s="150" customFormat="1" ht="22.5" customHeight="1" x14ac:dyDescent="0.25">
      <c r="A7" s="367"/>
      <c r="B7" s="368"/>
      <c r="C7" s="369"/>
      <c r="D7" s="361"/>
      <c r="E7" s="362"/>
      <c r="F7" s="362"/>
      <c r="G7" s="362"/>
      <c r="H7" s="362"/>
      <c r="I7" s="362"/>
      <c r="J7" s="362"/>
      <c r="K7" s="362"/>
      <c r="L7" s="362"/>
      <c r="M7" s="363"/>
      <c r="N7" s="163"/>
    </row>
    <row r="8" spans="1:14" ht="22.5" customHeight="1" x14ac:dyDescent="0.25">
      <c r="A8" s="183" t="s">
        <v>97</v>
      </c>
      <c r="B8" s="370">
        <f ca="1">TODAY()</f>
        <v>42242</v>
      </c>
      <c r="C8" s="369"/>
      <c r="D8" s="361"/>
      <c r="E8" s="362"/>
      <c r="F8" s="362"/>
      <c r="G8" s="362"/>
      <c r="H8" s="362"/>
      <c r="I8" s="362"/>
      <c r="J8" s="362"/>
      <c r="K8" s="362"/>
      <c r="L8" s="362"/>
      <c r="M8" s="363"/>
    </row>
    <row r="9" spans="1:14" ht="22.5" customHeight="1" x14ac:dyDescent="0.3">
      <c r="A9" s="184"/>
      <c r="B9" s="185"/>
      <c r="C9" s="186"/>
      <c r="D9" s="364"/>
      <c r="E9" s="365"/>
      <c r="F9" s="365"/>
      <c r="G9" s="365"/>
      <c r="H9" s="365"/>
      <c r="I9" s="365"/>
      <c r="J9" s="365"/>
      <c r="K9" s="365"/>
      <c r="L9" s="365"/>
      <c r="M9" s="366"/>
    </row>
    <row r="10" spans="1:14" ht="8.25" customHeight="1" thickBot="1" x14ac:dyDescent="0.35">
      <c r="A10" s="187"/>
      <c r="B10" s="187"/>
      <c r="C10" s="7"/>
      <c r="D10" s="7"/>
      <c r="E10" s="11"/>
      <c r="F10" s="7"/>
      <c r="G10" s="7"/>
      <c r="H10" s="7"/>
      <c r="I10" s="11"/>
      <c r="J10" s="7"/>
      <c r="K10" s="7"/>
      <c r="L10" s="7"/>
      <c r="M10" s="187"/>
    </row>
    <row r="11" spans="1:14" s="103" customFormat="1" ht="22.5" customHeight="1" thickBot="1" x14ac:dyDescent="0.3">
      <c r="A11" s="331" t="s">
        <v>14</v>
      </c>
      <c r="B11" s="334" t="s">
        <v>9</v>
      </c>
      <c r="C11" s="335"/>
      <c r="D11" s="336"/>
      <c r="E11" s="188"/>
      <c r="F11" s="334" t="s">
        <v>10</v>
      </c>
      <c r="G11" s="337"/>
      <c r="H11" s="338"/>
      <c r="I11" s="188"/>
      <c r="J11" s="339" t="s">
        <v>11</v>
      </c>
      <c r="K11" s="337"/>
      <c r="L11" s="338"/>
      <c r="M11" s="331" t="s">
        <v>14</v>
      </c>
      <c r="N11" s="102"/>
    </row>
    <row r="12" spans="1:14" s="103" customFormat="1" ht="22.5" customHeight="1" x14ac:dyDescent="0.25">
      <c r="A12" s="332"/>
      <c r="B12" s="189" t="s">
        <v>0</v>
      </c>
      <c r="C12" s="190" t="s">
        <v>7</v>
      </c>
      <c r="D12" s="191" t="s">
        <v>6</v>
      </c>
      <c r="E12" s="192"/>
      <c r="F12" s="189" t="s">
        <v>0</v>
      </c>
      <c r="G12" s="190" t="s">
        <v>7</v>
      </c>
      <c r="H12" s="191" t="s">
        <v>6</v>
      </c>
      <c r="I12" s="192"/>
      <c r="J12" s="193" t="s">
        <v>0</v>
      </c>
      <c r="K12" s="194" t="s">
        <v>7</v>
      </c>
      <c r="L12" s="195" t="s">
        <v>6</v>
      </c>
      <c r="M12" s="340"/>
      <c r="N12" s="102"/>
    </row>
    <row r="13" spans="1:14" s="103" customFormat="1" ht="22.5" customHeight="1" x14ac:dyDescent="0.25">
      <c r="A13" s="332"/>
      <c r="B13" s="196"/>
      <c r="C13" s="197"/>
      <c r="D13" s="198"/>
      <c r="E13" s="199"/>
      <c r="F13" s="196"/>
      <c r="G13" s="197"/>
      <c r="H13" s="198"/>
      <c r="I13" s="199"/>
      <c r="J13" s="196"/>
      <c r="K13" s="197"/>
      <c r="L13" s="200"/>
      <c r="M13" s="340"/>
      <c r="N13" s="102"/>
    </row>
    <row r="14" spans="1:14" s="103" customFormat="1" ht="22.5" customHeight="1" x14ac:dyDescent="0.25">
      <c r="A14" s="332"/>
      <c r="B14" s="196"/>
      <c r="C14" s="197"/>
      <c r="D14" s="198"/>
      <c r="E14" s="199"/>
      <c r="F14" s="196"/>
      <c r="G14" s="197"/>
      <c r="H14" s="198"/>
      <c r="I14" s="199"/>
      <c r="J14" s="196"/>
      <c r="K14" s="197"/>
      <c r="L14" s="200"/>
      <c r="M14" s="340"/>
      <c r="N14" s="102"/>
    </row>
    <row r="15" spans="1:14" s="103" customFormat="1" ht="22.5" customHeight="1" thickBot="1" x14ac:dyDescent="0.3">
      <c r="A15" s="332"/>
      <c r="B15" s="201"/>
      <c r="C15" s="197"/>
      <c r="D15" s="202"/>
      <c r="E15" s="199"/>
      <c r="F15" s="201"/>
      <c r="G15" s="197"/>
      <c r="H15" s="202"/>
      <c r="I15" s="199"/>
      <c r="J15" s="196"/>
      <c r="K15" s="197"/>
      <c r="L15" s="200"/>
      <c r="M15" s="340"/>
      <c r="N15" s="102"/>
    </row>
    <row r="16" spans="1:14" s="103" customFormat="1" ht="22.5" customHeight="1" thickBot="1" x14ac:dyDescent="0.3">
      <c r="A16" s="332"/>
      <c r="B16" s="196"/>
      <c r="C16" s="197"/>
      <c r="D16" s="198"/>
      <c r="E16" s="199"/>
      <c r="F16" s="196"/>
      <c r="G16" s="197"/>
      <c r="H16" s="198"/>
      <c r="I16" s="199"/>
      <c r="J16" s="196"/>
      <c r="K16" s="203" t="s">
        <v>12</v>
      </c>
      <c r="L16" s="204">
        <f>SUM(L13:L15)</f>
        <v>0</v>
      </c>
      <c r="M16" s="340"/>
      <c r="N16" s="102"/>
    </row>
    <row r="17" spans="1:14" s="103" customFormat="1" ht="22.5" customHeight="1" thickBot="1" x14ac:dyDescent="0.3">
      <c r="A17" s="332"/>
      <c r="B17" s="196"/>
      <c r="C17" s="197"/>
      <c r="D17" s="198"/>
      <c r="E17" s="199"/>
      <c r="F17" s="196"/>
      <c r="G17" s="197"/>
      <c r="H17" s="198"/>
      <c r="I17" s="199"/>
      <c r="J17" s="339" t="s">
        <v>41</v>
      </c>
      <c r="K17" s="337"/>
      <c r="L17" s="338"/>
      <c r="M17" s="340"/>
      <c r="N17" s="102"/>
    </row>
    <row r="18" spans="1:14" s="103" customFormat="1" ht="22.5" customHeight="1" x14ac:dyDescent="0.25">
      <c r="A18" s="332"/>
      <c r="B18" s="196"/>
      <c r="C18" s="197"/>
      <c r="D18" s="198"/>
      <c r="E18" s="199"/>
      <c r="F18" s="196"/>
      <c r="G18" s="197"/>
      <c r="H18" s="198"/>
      <c r="I18" s="199"/>
      <c r="J18" s="205"/>
      <c r="K18" s="206"/>
      <c r="L18" s="207"/>
      <c r="M18" s="340"/>
      <c r="N18" s="102"/>
    </row>
    <row r="19" spans="1:14" s="103" customFormat="1" ht="22.5" customHeight="1" x14ac:dyDescent="0.25">
      <c r="A19" s="332"/>
      <c r="B19" s="196"/>
      <c r="C19" s="197"/>
      <c r="D19" s="200"/>
      <c r="E19" s="199"/>
      <c r="F19" s="196"/>
      <c r="G19" s="197"/>
      <c r="H19" s="200"/>
      <c r="I19" s="199"/>
      <c r="J19" s="342"/>
      <c r="K19" s="343"/>
      <c r="L19" s="344"/>
      <c r="M19" s="340"/>
      <c r="N19" s="102"/>
    </row>
    <row r="20" spans="1:14" s="103" customFormat="1" ht="22.5" customHeight="1" thickBot="1" x14ac:dyDescent="0.3">
      <c r="A20" s="332"/>
      <c r="B20" s="196"/>
      <c r="C20" s="197"/>
      <c r="D20" s="200"/>
      <c r="E20" s="208"/>
      <c r="F20" s="196"/>
      <c r="G20" s="197"/>
      <c r="H20" s="200"/>
      <c r="I20" s="208"/>
      <c r="J20" s="342"/>
      <c r="K20" s="343"/>
      <c r="L20" s="344"/>
      <c r="M20" s="340"/>
      <c r="N20" s="102"/>
    </row>
    <row r="21" spans="1:14" s="103" customFormat="1" ht="22.5" customHeight="1" thickBot="1" x14ac:dyDescent="0.3">
      <c r="A21" s="333"/>
      <c r="B21" s="209"/>
      <c r="C21" s="210" t="s">
        <v>12</v>
      </c>
      <c r="D21" s="211">
        <f>SUM(D13:D20)</f>
        <v>0</v>
      </c>
      <c r="E21" s="212"/>
      <c r="F21" s="209"/>
      <c r="G21" s="210" t="s">
        <v>12</v>
      </c>
      <c r="H21" s="211">
        <f>SUM(H13:H20)</f>
        <v>0</v>
      </c>
      <c r="I21" s="212"/>
      <c r="J21" s="345"/>
      <c r="K21" s="346"/>
      <c r="L21" s="347"/>
      <c r="M21" s="341"/>
      <c r="N21" s="102"/>
    </row>
    <row r="22" spans="1:14" s="103" customFormat="1" ht="8.25" customHeight="1" thickBot="1" x14ac:dyDescent="0.3">
      <c r="A22" s="213"/>
      <c r="B22" s="213"/>
      <c r="C22" s="213"/>
      <c r="D22" s="213"/>
      <c r="E22" s="213"/>
      <c r="F22" s="213"/>
      <c r="G22" s="214"/>
      <c r="H22" s="198"/>
      <c r="I22" s="215"/>
      <c r="J22" s="216"/>
      <c r="K22" s="216"/>
      <c r="L22" s="216"/>
      <c r="M22" s="213"/>
      <c r="N22" s="102"/>
    </row>
    <row r="23" spans="1:14" s="103" customFormat="1" ht="22.5" customHeight="1" thickBot="1" x14ac:dyDescent="0.3">
      <c r="A23" s="331" t="s">
        <v>72</v>
      </c>
      <c r="B23" s="334" t="s">
        <v>9</v>
      </c>
      <c r="C23" s="335"/>
      <c r="D23" s="336"/>
      <c r="E23" s="188"/>
      <c r="F23" s="334" t="s">
        <v>10</v>
      </c>
      <c r="G23" s="337"/>
      <c r="H23" s="338"/>
      <c r="I23" s="188"/>
      <c r="J23" s="339" t="s">
        <v>11</v>
      </c>
      <c r="K23" s="337"/>
      <c r="L23" s="338"/>
      <c r="M23" s="331" t="s">
        <v>72</v>
      </c>
      <c r="N23" s="102"/>
    </row>
    <row r="24" spans="1:14" s="103" customFormat="1" ht="22.5" customHeight="1" x14ac:dyDescent="0.25">
      <c r="A24" s="332"/>
      <c r="B24" s="189" t="s">
        <v>0</v>
      </c>
      <c r="C24" s="190" t="s">
        <v>7</v>
      </c>
      <c r="D24" s="191" t="s">
        <v>6</v>
      </c>
      <c r="E24" s="192"/>
      <c r="F24" s="189" t="s">
        <v>0</v>
      </c>
      <c r="G24" s="190" t="s">
        <v>7</v>
      </c>
      <c r="H24" s="191" t="s">
        <v>6</v>
      </c>
      <c r="I24" s="192"/>
      <c r="J24" s="193" t="s">
        <v>0</v>
      </c>
      <c r="K24" s="194" t="s">
        <v>7</v>
      </c>
      <c r="L24" s="195" t="s">
        <v>6</v>
      </c>
      <c r="M24" s="340"/>
      <c r="N24" s="102"/>
    </row>
    <row r="25" spans="1:14" s="103" customFormat="1" ht="22.5" customHeight="1" x14ac:dyDescent="0.25">
      <c r="A25" s="332"/>
      <c r="B25" s="196" t="s">
        <v>1</v>
      </c>
      <c r="C25" s="197" t="s">
        <v>8</v>
      </c>
      <c r="D25" s="198">
        <v>3</v>
      </c>
      <c r="E25" s="199"/>
      <c r="F25" s="196" t="s">
        <v>3</v>
      </c>
      <c r="G25" s="197" t="s">
        <v>8</v>
      </c>
      <c r="H25" s="198">
        <v>3</v>
      </c>
      <c r="I25" s="199"/>
      <c r="J25" s="196"/>
      <c r="K25" s="197"/>
      <c r="L25" s="200"/>
      <c r="M25" s="340"/>
      <c r="N25" s="102"/>
    </row>
    <row r="26" spans="1:14" s="103" customFormat="1" ht="22.5" customHeight="1" x14ac:dyDescent="0.25">
      <c r="A26" s="332"/>
      <c r="B26" s="196" t="s">
        <v>47</v>
      </c>
      <c r="C26" s="197" t="s">
        <v>8</v>
      </c>
      <c r="D26" s="198">
        <v>3</v>
      </c>
      <c r="E26" s="199"/>
      <c r="F26" s="196" t="s">
        <v>103</v>
      </c>
      <c r="G26" s="197" t="s">
        <v>8</v>
      </c>
      <c r="H26" s="198">
        <v>1.5</v>
      </c>
      <c r="I26" s="199"/>
      <c r="J26" s="196"/>
      <c r="K26" s="197"/>
      <c r="L26" s="200"/>
      <c r="M26" s="340"/>
      <c r="N26" s="102"/>
    </row>
    <row r="27" spans="1:14" s="103" customFormat="1" ht="22.5" customHeight="1" thickBot="1" x14ac:dyDescent="0.3">
      <c r="A27" s="332"/>
      <c r="B27" s="201" t="s">
        <v>48</v>
      </c>
      <c r="C27" s="197" t="s">
        <v>8</v>
      </c>
      <c r="D27" s="202">
        <v>4</v>
      </c>
      <c r="E27" s="199"/>
      <c r="F27" s="201" t="s">
        <v>52</v>
      </c>
      <c r="G27" s="197" t="s">
        <v>8</v>
      </c>
      <c r="H27" s="202">
        <v>1.5</v>
      </c>
      <c r="I27" s="199"/>
      <c r="J27" s="196"/>
      <c r="K27" s="197"/>
      <c r="L27" s="200"/>
      <c r="M27" s="340"/>
      <c r="N27" s="102"/>
    </row>
    <row r="28" spans="1:14" s="103" customFormat="1" ht="22.5" customHeight="1" thickBot="1" x14ac:dyDescent="0.3">
      <c r="A28" s="332"/>
      <c r="B28" s="196"/>
      <c r="C28" s="197"/>
      <c r="D28" s="198"/>
      <c r="E28" s="199"/>
      <c r="F28" s="196"/>
      <c r="G28" s="197"/>
      <c r="H28" s="198"/>
      <c r="I28" s="199"/>
      <c r="J28" s="196"/>
      <c r="K28" s="203" t="s">
        <v>12</v>
      </c>
      <c r="L28" s="204">
        <f>SUM(L25:L27)</f>
        <v>0</v>
      </c>
      <c r="M28" s="340"/>
      <c r="N28" s="102"/>
    </row>
    <row r="29" spans="1:14" s="103" customFormat="1" ht="22.5" customHeight="1" thickBot="1" x14ac:dyDescent="0.3">
      <c r="A29" s="332"/>
      <c r="B29" s="196"/>
      <c r="C29" s="197"/>
      <c r="D29" s="198"/>
      <c r="E29" s="199"/>
      <c r="F29" s="196"/>
      <c r="G29" s="197"/>
      <c r="H29" s="198"/>
      <c r="I29" s="199"/>
      <c r="J29" s="339" t="s">
        <v>41</v>
      </c>
      <c r="K29" s="337"/>
      <c r="L29" s="338"/>
      <c r="M29" s="340"/>
      <c r="N29" s="102"/>
    </row>
    <row r="30" spans="1:14" s="103" customFormat="1" ht="22.5" customHeight="1" x14ac:dyDescent="0.25">
      <c r="A30" s="332"/>
      <c r="B30" s="196"/>
      <c r="C30" s="197"/>
      <c r="D30" s="198"/>
      <c r="E30" s="199"/>
      <c r="F30" s="196"/>
      <c r="G30" s="197"/>
      <c r="H30" s="198"/>
      <c r="I30" s="199"/>
      <c r="J30" s="205"/>
      <c r="K30" s="206"/>
      <c r="L30" s="207"/>
      <c r="M30" s="340"/>
      <c r="N30" s="102"/>
    </row>
    <row r="31" spans="1:14" s="103" customFormat="1" ht="22.5" customHeight="1" x14ac:dyDescent="0.25">
      <c r="A31" s="332"/>
      <c r="B31" s="196"/>
      <c r="C31" s="197"/>
      <c r="D31" s="200"/>
      <c r="E31" s="199"/>
      <c r="F31" s="196"/>
      <c r="G31" s="197"/>
      <c r="H31" s="200"/>
      <c r="I31" s="199"/>
      <c r="J31" s="342"/>
      <c r="K31" s="343"/>
      <c r="L31" s="344"/>
      <c r="M31" s="340"/>
      <c r="N31" s="102"/>
    </row>
    <row r="32" spans="1:14" s="103" customFormat="1" ht="22.5" customHeight="1" thickBot="1" x14ac:dyDescent="0.3">
      <c r="A32" s="332"/>
      <c r="B32" s="196"/>
      <c r="C32" s="197"/>
      <c r="D32" s="200"/>
      <c r="E32" s="208"/>
      <c r="F32" s="196"/>
      <c r="G32" s="197"/>
      <c r="H32" s="200"/>
      <c r="I32" s="208"/>
      <c r="J32" s="342"/>
      <c r="K32" s="343"/>
      <c r="L32" s="344"/>
      <c r="M32" s="340"/>
      <c r="N32" s="102"/>
    </row>
    <row r="33" spans="1:14" s="103" customFormat="1" ht="22.5" customHeight="1" thickBot="1" x14ac:dyDescent="0.3">
      <c r="A33" s="333"/>
      <c r="B33" s="209"/>
      <c r="C33" s="210" t="s">
        <v>12</v>
      </c>
      <c r="D33" s="211">
        <f>SUM(D25:D32)</f>
        <v>10</v>
      </c>
      <c r="E33" s="212"/>
      <c r="F33" s="209"/>
      <c r="G33" s="210" t="s">
        <v>12</v>
      </c>
      <c r="H33" s="211">
        <f>SUM(H25:H32)</f>
        <v>6</v>
      </c>
      <c r="I33" s="212"/>
      <c r="J33" s="345"/>
      <c r="K33" s="346"/>
      <c r="L33" s="347"/>
      <c r="M33" s="341"/>
      <c r="N33" s="102"/>
    </row>
    <row r="34" spans="1:14" s="102" customFormat="1" ht="8.25" customHeight="1" thickBot="1" x14ac:dyDescent="0.3">
      <c r="A34" s="213"/>
      <c r="B34" s="213"/>
      <c r="C34" s="198"/>
      <c r="D34" s="198"/>
      <c r="E34" s="198"/>
      <c r="F34" s="213"/>
      <c r="G34" s="194"/>
      <c r="H34" s="217"/>
      <c r="I34" s="215"/>
      <c r="J34" s="213"/>
      <c r="K34" s="218"/>
      <c r="L34" s="218"/>
      <c r="M34" s="213"/>
    </row>
    <row r="35" spans="1:14" s="103" customFormat="1" ht="22.5" customHeight="1" thickBot="1" x14ac:dyDescent="0.3">
      <c r="A35" s="352" t="s">
        <v>73</v>
      </c>
      <c r="B35" s="339" t="s">
        <v>9</v>
      </c>
      <c r="C35" s="337"/>
      <c r="D35" s="338"/>
      <c r="E35" s="188"/>
      <c r="F35" s="353" t="s">
        <v>10</v>
      </c>
      <c r="G35" s="337"/>
      <c r="H35" s="338"/>
      <c r="I35" s="188"/>
      <c r="J35" s="339" t="s">
        <v>11</v>
      </c>
      <c r="K35" s="337"/>
      <c r="L35" s="338"/>
      <c r="M35" s="331" t="s">
        <v>73</v>
      </c>
      <c r="N35" s="132"/>
    </row>
    <row r="36" spans="1:14" s="103" customFormat="1" ht="22.5" customHeight="1" x14ac:dyDescent="0.25">
      <c r="A36" s="332"/>
      <c r="B36" s="189" t="s">
        <v>0</v>
      </c>
      <c r="C36" s="190" t="s">
        <v>7</v>
      </c>
      <c r="D36" s="191" t="s">
        <v>6</v>
      </c>
      <c r="E36" s="192"/>
      <c r="F36" s="189" t="s">
        <v>0</v>
      </c>
      <c r="G36" s="190" t="s">
        <v>7</v>
      </c>
      <c r="H36" s="191" t="s">
        <v>6</v>
      </c>
      <c r="I36" s="192"/>
      <c r="J36" s="193" t="s">
        <v>0</v>
      </c>
      <c r="K36" s="194" t="s">
        <v>7</v>
      </c>
      <c r="L36" s="195" t="s">
        <v>6</v>
      </c>
      <c r="M36" s="340"/>
      <c r="N36" s="102"/>
    </row>
    <row r="37" spans="1:14" s="103" customFormat="1" ht="22.5" customHeight="1" x14ac:dyDescent="0.25">
      <c r="A37" s="332"/>
      <c r="B37" s="196" t="s">
        <v>50</v>
      </c>
      <c r="C37" s="197" t="s">
        <v>8</v>
      </c>
      <c r="D37" s="198">
        <v>1.5</v>
      </c>
      <c r="E37" s="199"/>
      <c r="F37" s="196"/>
      <c r="G37" s="197"/>
      <c r="H37" s="198"/>
      <c r="I37" s="199"/>
      <c r="J37" s="196"/>
      <c r="K37" s="197"/>
      <c r="L37" s="200"/>
      <c r="M37" s="340"/>
      <c r="N37" s="102"/>
    </row>
    <row r="38" spans="1:14" s="103" customFormat="1" ht="22.5" customHeight="1" x14ac:dyDescent="0.25">
      <c r="A38" s="332"/>
      <c r="B38" s="196" t="s">
        <v>60</v>
      </c>
      <c r="C38" s="197" t="s">
        <v>8</v>
      </c>
      <c r="D38" s="198">
        <v>3</v>
      </c>
      <c r="E38" s="199"/>
      <c r="F38" s="196"/>
      <c r="G38" s="197"/>
      <c r="H38" s="198"/>
      <c r="I38" s="199"/>
      <c r="J38" s="196"/>
      <c r="K38" s="197"/>
      <c r="L38" s="200"/>
      <c r="M38" s="340"/>
      <c r="N38" s="102"/>
    </row>
    <row r="39" spans="1:14" s="103" customFormat="1" ht="22.5" customHeight="1" thickBot="1" x14ac:dyDescent="0.3">
      <c r="A39" s="332"/>
      <c r="B39" s="201" t="s">
        <v>2</v>
      </c>
      <c r="C39" s="197" t="s">
        <v>8</v>
      </c>
      <c r="D39" s="202">
        <v>3</v>
      </c>
      <c r="E39" s="199"/>
      <c r="F39" s="201"/>
      <c r="G39" s="197"/>
      <c r="H39" s="202"/>
      <c r="I39" s="199"/>
      <c r="J39" s="196"/>
      <c r="K39" s="197"/>
      <c r="L39" s="200"/>
      <c r="M39" s="340"/>
      <c r="N39" s="102"/>
    </row>
    <row r="40" spans="1:14" s="103" customFormat="1" ht="22.5" customHeight="1" thickBot="1" x14ac:dyDescent="0.3">
      <c r="A40" s="332"/>
      <c r="B40" s="196" t="s">
        <v>49</v>
      </c>
      <c r="C40" s="197" t="s">
        <v>8</v>
      </c>
      <c r="D40" s="198">
        <v>3</v>
      </c>
      <c r="E40" s="199"/>
      <c r="F40" s="196"/>
      <c r="G40" s="197"/>
      <c r="H40" s="198"/>
      <c r="I40" s="199"/>
      <c r="J40" s="196"/>
      <c r="K40" s="203" t="s">
        <v>12</v>
      </c>
      <c r="L40" s="204">
        <f>SUM(L37:L39)</f>
        <v>0</v>
      </c>
      <c r="M40" s="340"/>
      <c r="N40" s="102"/>
    </row>
    <row r="41" spans="1:14" s="103" customFormat="1" ht="22.5" customHeight="1" thickBot="1" x14ac:dyDescent="0.3">
      <c r="A41" s="332"/>
      <c r="B41" s="196"/>
      <c r="C41" s="197"/>
      <c r="D41" s="198"/>
      <c r="E41" s="199"/>
      <c r="F41" s="196"/>
      <c r="G41" s="197"/>
      <c r="H41" s="198"/>
      <c r="I41" s="199"/>
      <c r="J41" s="339" t="s">
        <v>41</v>
      </c>
      <c r="K41" s="337"/>
      <c r="L41" s="338"/>
      <c r="M41" s="340"/>
      <c r="N41" s="102"/>
    </row>
    <row r="42" spans="1:14" s="103" customFormat="1" ht="22.5" customHeight="1" x14ac:dyDescent="0.25">
      <c r="A42" s="332"/>
      <c r="B42" s="196"/>
      <c r="C42" s="197"/>
      <c r="D42" s="198"/>
      <c r="E42" s="199"/>
      <c r="F42" s="196"/>
      <c r="G42" s="197"/>
      <c r="H42" s="198"/>
      <c r="I42" s="199"/>
      <c r="J42" s="205"/>
      <c r="K42" s="206"/>
      <c r="L42" s="207"/>
      <c r="M42" s="340"/>
      <c r="N42" s="102"/>
    </row>
    <row r="43" spans="1:14" s="103" customFormat="1" ht="22.5" customHeight="1" x14ac:dyDescent="0.25">
      <c r="A43" s="332"/>
      <c r="B43" s="196"/>
      <c r="C43" s="197"/>
      <c r="D43" s="200"/>
      <c r="E43" s="199"/>
      <c r="F43" s="196"/>
      <c r="G43" s="197"/>
      <c r="H43" s="200"/>
      <c r="I43" s="199"/>
      <c r="J43" s="342"/>
      <c r="K43" s="343"/>
      <c r="L43" s="344"/>
      <c r="M43" s="340"/>
      <c r="N43" s="102"/>
    </row>
    <row r="44" spans="1:14" s="103" customFormat="1" ht="22.5" customHeight="1" thickBot="1" x14ac:dyDescent="0.3">
      <c r="A44" s="332"/>
      <c r="B44" s="196"/>
      <c r="C44" s="197"/>
      <c r="D44" s="200"/>
      <c r="E44" s="208"/>
      <c r="F44" s="196"/>
      <c r="G44" s="197"/>
      <c r="H44" s="200"/>
      <c r="I44" s="199"/>
      <c r="J44" s="342"/>
      <c r="K44" s="343"/>
      <c r="L44" s="344"/>
      <c r="M44" s="340"/>
      <c r="N44" s="102"/>
    </row>
    <row r="45" spans="1:14" s="103" customFormat="1" ht="22.5" customHeight="1" thickBot="1" x14ac:dyDescent="0.3">
      <c r="A45" s="341"/>
      <c r="B45" s="209"/>
      <c r="C45" s="210" t="s">
        <v>12</v>
      </c>
      <c r="D45" s="211">
        <f>SUM(D37:D44)</f>
        <v>10.5</v>
      </c>
      <c r="E45" s="212"/>
      <c r="F45" s="209"/>
      <c r="G45" s="210" t="s">
        <v>12</v>
      </c>
      <c r="H45" s="211">
        <f>SUM(H37:H44)</f>
        <v>0</v>
      </c>
      <c r="I45" s="219"/>
      <c r="J45" s="345"/>
      <c r="K45" s="346"/>
      <c r="L45" s="347"/>
      <c r="M45" s="341"/>
      <c r="N45" s="102"/>
    </row>
    <row r="46" spans="1:14" s="102" customFormat="1" ht="8.25" customHeight="1" thickBot="1" x14ac:dyDescent="0.3">
      <c r="A46" s="213"/>
      <c r="B46" s="216"/>
      <c r="C46" s="216"/>
      <c r="D46" s="216"/>
      <c r="E46" s="216"/>
      <c r="F46" s="216"/>
      <c r="G46" s="220"/>
      <c r="H46" s="221"/>
      <c r="I46" s="221"/>
      <c r="J46" s="213"/>
      <c r="K46" s="218"/>
      <c r="L46" s="218"/>
      <c r="M46" s="213"/>
      <c r="N46" s="135"/>
    </row>
    <row r="47" spans="1:14" s="103" customFormat="1" ht="22.5" customHeight="1" thickBot="1" x14ac:dyDescent="0.3">
      <c r="A47" s="331" t="s">
        <v>74</v>
      </c>
      <c r="B47" s="348" t="s">
        <v>79</v>
      </c>
      <c r="C47" s="349"/>
      <c r="D47" s="349"/>
      <c r="E47" s="188"/>
      <c r="F47" s="350" t="s">
        <v>10</v>
      </c>
      <c r="G47" s="337"/>
      <c r="H47" s="338"/>
      <c r="I47" s="188"/>
      <c r="J47" s="339" t="s">
        <v>11</v>
      </c>
      <c r="K47" s="337"/>
      <c r="L47" s="338"/>
      <c r="M47" s="331" t="s">
        <v>74</v>
      </c>
      <c r="N47" s="102"/>
    </row>
    <row r="48" spans="1:14" s="103" customFormat="1" ht="22.5" customHeight="1" x14ac:dyDescent="0.25">
      <c r="A48" s="340"/>
      <c r="B48" s="189" t="s">
        <v>0</v>
      </c>
      <c r="C48" s="190" t="s">
        <v>7</v>
      </c>
      <c r="D48" s="191" t="s">
        <v>6</v>
      </c>
      <c r="E48" s="192"/>
      <c r="F48" s="189" t="s">
        <v>0</v>
      </c>
      <c r="G48" s="190" t="s">
        <v>7</v>
      </c>
      <c r="H48" s="191" t="s">
        <v>6</v>
      </c>
      <c r="I48" s="192"/>
      <c r="J48" s="193" t="s">
        <v>0</v>
      </c>
      <c r="K48" s="194" t="s">
        <v>7</v>
      </c>
      <c r="L48" s="195" t="s">
        <v>6</v>
      </c>
      <c r="M48" s="340"/>
      <c r="N48" s="102"/>
    </row>
    <row r="49" spans="1:14" s="103" customFormat="1" ht="22.5" customHeight="1" x14ac:dyDescent="0.25">
      <c r="A49" s="340"/>
      <c r="B49" s="196" t="s">
        <v>26</v>
      </c>
      <c r="C49" s="197" t="s">
        <v>8</v>
      </c>
      <c r="D49" s="198">
        <v>3</v>
      </c>
      <c r="E49" s="199"/>
      <c r="F49" s="196" t="s">
        <v>63</v>
      </c>
      <c r="G49" s="197" t="s">
        <v>100</v>
      </c>
      <c r="H49" s="198" t="s">
        <v>101</v>
      </c>
      <c r="I49" s="199"/>
      <c r="J49" s="196"/>
      <c r="K49" s="197"/>
      <c r="L49" s="200"/>
      <c r="M49" s="340"/>
      <c r="N49" s="102"/>
    </row>
    <row r="50" spans="1:14" s="103" customFormat="1" ht="22.5" customHeight="1" x14ac:dyDescent="0.25">
      <c r="A50" s="340"/>
      <c r="B50" s="196"/>
      <c r="C50" s="197"/>
      <c r="D50" s="198"/>
      <c r="E50" s="199"/>
      <c r="F50" s="196"/>
      <c r="G50" s="197"/>
      <c r="H50" s="198"/>
      <c r="I50" s="199"/>
      <c r="J50" s="196"/>
      <c r="K50" s="197"/>
      <c r="L50" s="200"/>
      <c r="M50" s="340"/>
      <c r="N50" s="102"/>
    </row>
    <row r="51" spans="1:14" s="103" customFormat="1" ht="22.5" customHeight="1" thickBot="1" x14ac:dyDescent="0.3">
      <c r="A51" s="340"/>
      <c r="B51" s="201"/>
      <c r="C51" s="197"/>
      <c r="D51" s="202"/>
      <c r="E51" s="199"/>
      <c r="F51" s="201"/>
      <c r="G51" s="197"/>
      <c r="H51" s="202"/>
      <c r="I51" s="199"/>
      <c r="J51" s="196"/>
      <c r="K51" s="197"/>
      <c r="L51" s="200"/>
      <c r="M51" s="340"/>
      <c r="N51" s="102"/>
    </row>
    <row r="52" spans="1:14" s="103" customFormat="1" ht="22.5" customHeight="1" thickBot="1" x14ac:dyDescent="0.3">
      <c r="A52" s="340"/>
      <c r="B52" s="196"/>
      <c r="C52" s="197"/>
      <c r="D52" s="198"/>
      <c r="E52" s="199"/>
      <c r="F52" s="196"/>
      <c r="G52" s="197"/>
      <c r="H52" s="198"/>
      <c r="I52" s="199"/>
      <c r="J52" s="222"/>
      <c r="K52" s="223" t="s">
        <v>12</v>
      </c>
      <c r="L52" s="204">
        <f>SUM(L49:L51)</f>
        <v>0</v>
      </c>
      <c r="M52" s="340"/>
      <c r="N52" s="102"/>
    </row>
    <row r="53" spans="1:14" s="103" customFormat="1" ht="22.5" customHeight="1" thickBot="1" x14ac:dyDescent="0.3">
      <c r="A53" s="340"/>
      <c r="B53" s="196"/>
      <c r="C53" s="197"/>
      <c r="D53" s="198"/>
      <c r="E53" s="199"/>
      <c r="F53" s="196"/>
      <c r="G53" s="197"/>
      <c r="H53" s="198"/>
      <c r="I53" s="199"/>
      <c r="J53" s="348" t="s">
        <v>41</v>
      </c>
      <c r="K53" s="349"/>
      <c r="L53" s="351"/>
      <c r="M53" s="340"/>
      <c r="N53" s="102"/>
    </row>
    <row r="54" spans="1:14" s="103" customFormat="1" ht="22.5" customHeight="1" x14ac:dyDescent="0.25">
      <c r="A54" s="340"/>
      <c r="B54" s="196"/>
      <c r="C54" s="197"/>
      <c r="D54" s="198"/>
      <c r="E54" s="199"/>
      <c r="F54" s="196"/>
      <c r="G54" s="197"/>
      <c r="H54" s="198"/>
      <c r="I54" s="199"/>
      <c r="J54" s="205"/>
      <c r="K54" s="206"/>
      <c r="L54" s="207"/>
      <c r="M54" s="340"/>
      <c r="N54" s="102"/>
    </row>
    <row r="55" spans="1:14" s="103" customFormat="1" ht="22.5" customHeight="1" x14ac:dyDescent="0.25">
      <c r="A55" s="340"/>
      <c r="B55" s="196"/>
      <c r="C55" s="197"/>
      <c r="D55" s="200"/>
      <c r="E55" s="199"/>
      <c r="F55" s="196"/>
      <c r="G55" s="197"/>
      <c r="H55" s="200"/>
      <c r="I55" s="199"/>
      <c r="J55" s="342"/>
      <c r="K55" s="343"/>
      <c r="L55" s="344"/>
      <c r="M55" s="340"/>
      <c r="N55" s="102"/>
    </row>
    <row r="56" spans="1:14" s="103" customFormat="1" ht="22.5" customHeight="1" thickBot="1" x14ac:dyDescent="0.3">
      <c r="A56" s="340"/>
      <c r="B56" s="196"/>
      <c r="C56" s="197"/>
      <c r="D56" s="200"/>
      <c r="E56" s="208"/>
      <c r="F56" s="196"/>
      <c r="G56" s="197"/>
      <c r="H56" s="200"/>
      <c r="I56" s="208"/>
      <c r="J56" s="342"/>
      <c r="K56" s="343"/>
      <c r="L56" s="344"/>
      <c r="M56" s="340"/>
      <c r="N56" s="102"/>
    </row>
    <row r="57" spans="1:14" s="103" customFormat="1" ht="22.5" customHeight="1" thickBot="1" x14ac:dyDescent="0.3">
      <c r="A57" s="341"/>
      <c r="B57" s="209"/>
      <c r="C57" s="210" t="s">
        <v>12</v>
      </c>
      <c r="D57" s="211">
        <f>SUM(D49:D56)</f>
        <v>3</v>
      </c>
      <c r="E57" s="212"/>
      <c r="F57" s="209"/>
      <c r="G57" s="210" t="s">
        <v>12</v>
      </c>
      <c r="H57" s="211">
        <f>SUM(H49:H56)</f>
        <v>0</v>
      </c>
      <c r="I57" s="212"/>
      <c r="J57" s="345"/>
      <c r="K57" s="346"/>
      <c r="L57" s="347"/>
      <c r="M57" s="341"/>
      <c r="N57" s="102"/>
    </row>
    <row r="58" spans="1:14" s="103" customFormat="1" ht="8.25" customHeight="1" thickBot="1" x14ac:dyDescent="0.3">
      <c r="A58" s="224"/>
      <c r="B58" s="213"/>
      <c r="C58" s="213"/>
      <c r="D58" s="213"/>
      <c r="E58" s="213"/>
      <c r="F58" s="213"/>
      <c r="G58" s="221"/>
      <c r="H58" s="221"/>
      <c r="I58" s="221"/>
      <c r="J58" s="213"/>
      <c r="K58" s="218"/>
      <c r="L58" s="218"/>
      <c r="M58" s="224"/>
      <c r="N58" s="135"/>
    </row>
    <row r="59" spans="1:14" s="103" customFormat="1" ht="22.5" customHeight="1" thickBot="1" x14ac:dyDescent="0.3">
      <c r="A59" s="331" t="s">
        <v>150</v>
      </c>
      <c r="B59" s="334" t="s">
        <v>9</v>
      </c>
      <c r="C59" s="335"/>
      <c r="D59" s="336"/>
      <c r="E59" s="188"/>
      <c r="F59" s="334" t="s">
        <v>10</v>
      </c>
      <c r="G59" s="337"/>
      <c r="H59" s="338"/>
      <c r="I59" s="188"/>
      <c r="J59" s="339" t="s">
        <v>11</v>
      </c>
      <c r="K59" s="337"/>
      <c r="L59" s="338"/>
      <c r="M59" s="331" t="s">
        <v>150</v>
      </c>
      <c r="N59" s="135"/>
    </row>
    <row r="60" spans="1:14" s="103" customFormat="1" ht="22.5" customHeight="1" x14ac:dyDescent="0.25">
      <c r="A60" s="332"/>
      <c r="B60" s="189" t="s">
        <v>0</v>
      </c>
      <c r="C60" s="190" t="s">
        <v>7</v>
      </c>
      <c r="D60" s="191" t="s">
        <v>6</v>
      </c>
      <c r="E60" s="192"/>
      <c r="F60" s="189" t="s">
        <v>0</v>
      </c>
      <c r="G60" s="190" t="s">
        <v>7</v>
      </c>
      <c r="H60" s="191" t="s">
        <v>6</v>
      </c>
      <c r="I60" s="192"/>
      <c r="J60" s="193" t="s">
        <v>0</v>
      </c>
      <c r="K60" s="194" t="s">
        <v>7</v>
      </c>
      <c r="L60" s="195" t="s">
        <v>6</v>
      </c>
      <c r="M60" s="340"/>
      <c r="N60" s="135"/>
    </row>
    <row r="61" spans="1:14" s="103" customFormat="1" ht="22.5" customHeight="1" x14ac:dyDescent="0.25">
      <c r="A61" s="332"/>
      <c r="B61" s="196"/>
      <c r="C61" s="197"/>
      <c r="D61" s="198"/>
      <c r="E61" s="199"/>
      <c r="F61" s="196"/>
      <c r="G61" s="197"/>
      <c r="H61" s="198"/>
      <c r="I61" s="199"/>
      <c r="J61" s="196"/>
      <c r="K61" s="197"/>
      <c r="L61" s="200"/>
      <c r="M61" s="340"/>
      <c r="N61" s="135"/>
    </row>
    <row r="62" spans="1:14" s="103" customFormat="1" ht="22.5" customHeight="1" x14ac:dyDescent="0.25">
      <c r="A62" s="332"/>
      <c r="B62" s="196"/>
      <c r="C62" s="197"/>
      <c r="D62" s="198"/>
      <c r="E62" s="199"/>
      <c r="F62" s="196"/>
      <c r="G62" s="197"/>
      <c r="H62" s="198"/>
      <c r="I62" s="199"/>
      <c r="J62" s="196"/>
      <c r="K62" s="197"/>
      <c r="L62" s="200"/>
      <c r="M62" s="340"/>
      <c r="N62" s="135"/>
    </row>
    <row r="63" spans="1:14" s="103" customFormat="1" ht="22.5" customHeight="1" thickBot="1" x14ac:dyDescent="0.3">
      <c r="A63" s="332"/>
      <c r="B63" s="201"/>
      <c r="C63" s="197"/>
      <c r="D63" s="202"/>
      <c r="E63" s="199"/>
      <c r="F63" s="201"/>
      <c r="G63" s="197"/>
      <c r="H63" s="202"/>
      <c r="I63" s="199"/>
      <c r="J63" s="196"/>
      <c r="K63" s="197"/>
      <c r="L63" s="200"/>
      <c r="M63" s="340"/>
      <c r="N63" s="135"/>
    </row>
    <row r="64" spans="1:14" s="103" customFormat="1" ht="22.5" customHeight="1" thickBot="1" x14ac:dyDescent="0.3">
      <c r="A64" s="332"/>
      <c r="B64" s="196"/>
      <c r="C64" s="197"/>
      <c r="D64" s="198"/>
      <c r="E64" s="199"/>
      <c r="F64" s="196"/>
      <c r="G64" s="197"/>
      <c r="H64" s="198"/>
      <c r="I64" s="199"/>
      <c r="J64" s="196"/>
      <c r="K64" s="203" t="s">
        <v>12</v>
      </c>
      <c r="L64" s="204">
        <f>SUM(L61:L63)</f>
        <v>0</v>
      </c>
      <c r="M64" s="340"/>
      <c r="N64" s="135"/>
    </row>
    <row r="65" spans="1:14" s="103" customFormat="1" ht="22.5" customHeight="1" thickBot="1" x14ac:dyDescent="0.3">
      <c r="A65" s="332"/>
      <c r="B65" s="196"/>
      <c r="C65" s="197"/>
      <c r="D65" s="198"/>
      <c r="E65" s="199"/>
      <c r="F65" s="196" t="s">
        <v>76</v>
      </c>
      <c r="G65" s="197"/>
      <c r="H65" s="198"/>
      <c r="I65" s="199"/>
      <c r="J65" s="339" t="s">
        <v>41</v>
      </c>
      <c r="K65" s="337"/>
      <c r="L65" s="338"/>
      <c r="M65" s="340"/>
      <c r="N65" s="135"/>
    </row>
    <row r="66" spans="1:14" s="103" customFormat="1" ht="22.5" customHeight="1" x14ac:dyDescent="0.25">
      <c r="A66" s="332"/>
      <c r="B66" s="196"/>
      <c r="C66" s="197"/>
      <c r="D66" s="198"/>
      <c r="E66" s="199"/>
      <c r="F66" s="196"/>
      <c r="G66" s="197"/>
      <c r="H66" s="198"/>
      <c r="I66" s="199"/>
      <c r="J66" s="205"/>
      <c r="K66" s="206"/>
      <c r="L66" s="207"/>
      <c r="M66" s="340"/>
      <c r="N66" s="135"/>
    </row>
    <row r="67" spans="1:14" s="103" customFormat="1" ht="22.5" customHeight="1" x14ac:dyDescent="0.25">
      <c r="A67" s="332"/>
      <c r="B67" s="196"/>
      <c r="C67" s="197"/>
      <c r="D67" s="200"/>
      <c r="E67" s="199"/>
      <c r="F67" s="196"/>
      <c r="G67" s="197"/>
      <c r="H67" s="200"/>
      <c r="I67" s="199"/>
      <c r="J67" s="342"/>
      <c r="K67" s="343"/>
      <c r="L67" s="344"/>
      <c r="M67" s="340"/>
      <c r="N67" s="135"/>
    </row>
    <row r="68" spans="1:14" s="103" customFormat="1" ht="22.5" customHeight="1" thickBot="1" x14ac:dyDescent="0.3">
      <c r="A68" s="332"/>
      <c r="B68" s="196"/>
      <c r="C68" s="197"/>
      <c r="D68" s="200"/>
      <c r="E68" s="208"/>
      <c r="F68" s="196"/>
      <c r="G68" s="197"/>
      <c r="H68" s="200"/>
      <c r="I68" s="208"/>
      <c r="J68" s="342"/>
      <c r="K68" s="343"/>
      <c r="L68" s="344"/>
      <c r="M68" s="340"/>
      <c r="N68" s="135"/>
    </row>
    <row r="69" spans="1:14" s="103" customFormat="1" ht="22.5" customHeight="1" thickBot="1" x14ac:dyDescent="0.3">
      <c r="A69" s="333"/>
      <c r="B69" s="209"/>
      <c r="C69" s="210" t="s">
        <v>12</v>
      </c>
      <c r="D69" s="211">
        <f>SUM(D61:D68)</f>
        <v>0</v>
      </c>
      <c r="E69" s="212"/>
      <c r="F69" s="209"/>
      <c r="G69" s="210" t="s">
        <v>12</v>
      </c>
      <c r="H69" s="211">
        <f>SUM(H61:H68)</f>
        <v>0</v>
      </c>
      <c r="I69" s="212"/>
      <c r="J69" s="345"/>
      <c r="K69" s="346"/>
      <c r="L69" s="347"/>
      <c r="M69" s="341"/>
      <c r="N69" s="135"/>
    </row>
    <row r="70" spans="1:14" s="103" customFormat="1" ht="7.5" customHeight="1" thickBot="1" x14ac:dyDescent="0.3">
      <c r="A70" s="224"/>
      <c r="B70" s="213"/>
      <c r="C70" s="213"/>
      <c r="D70" s="213"/>
      <c r="E70" s="213"/>
      <c r="F70" s="213"/>
      <c r="G70" s="221"/>
      <c r="H70" s="221"/>
      <c r="I70" s="221"/>
      <c r="J70" s="213"/>
      <c r="K70" s="218"/>
      <c r="L70" s="218"/>
      <c r="M70" s="224"/>
      <c r="N70" s="135"/>
    </row>
    <row r="71" spans="1:14" s="103" customFormat="1" ht="22.5" customHeight="1" thickBot="1" x14ac:dyDescent="0.3">
      <c r="A71" s="213" t="s">
        <v>84</v>
      </c>
      <c r="B71" s="225"/>
      <c r="C71" s="225"/>
      <c r="D71" s="225"/>
      <c r="E71" s="225"/>
      <c r="F71" s="213"/>
      <c r="G71" s="226" t="s">
        <v>42</v>
      </c>
      <c r="H71" s="227">
        <f>SUMIF(C13:C20,"BUS*",D13:D20)+SUMIF(G13:G20,"BUS*",H13:H20)+SUMIF(K13:K15,"BUS*",L13:L15)+SUMIF(C25:C32,"BUS*",D25:D32)+SUMIF(G25:G32,"BUS*",H25:H32)+SUMIF(K25:K27,"BUS*",L25:L27)+SUMIF(C37:C44,"BUS*",D37:D44)+SUMIF(G37:G44,"BUS*",H37:H44)+SUMIF(K37:K39,"BUS*",L37:L39)+SUMIF(C49:C56,"BUS*",D49:D56)+SUMIF(G49:G56,"BUS*",H49:H56)+SUMIF(K49:K51,"BUS*",L49:L51)+SUMIF(C61:C68,"BUS*",D61:D68)+SUMIF(G61:G68,"BUS*",H61:H68)+SUMIF(K61:K63,"BUS*",L61:L63)</f>
        <v>29.5</v>
      </c>
      <c r="I71" s="194"/>
      <c r="J71" s="224" t="s">
        <v>51</v>
      </c>
      <c r="K71" s="228"/>
      <c r="L71" s="228"/>
      <c r="M71" s="213"/>
      <c r="N71" s="135"/>
    </row>
    <row r="72" spans="1:14" s="103" customFormat="1" ht="22.5" customHeight="1" thickBot="1" x14ac:dyDescent="0.3">
      <c r="A72" s="213" t="s">
        <v>158</v>
      </c>
      <c r="B72" s="225"/>
      <c r="C72" s="225"/>
      <c r="D72" s="225"/>
      <c r="E72" s="225"/>
      <c r="F72" s="225"/>
      <c r="G72" s="226" t="s">
        <v>123</v>
      </c>
      <c r="H72" s="227">
        <f>SUMIF(C13:C20,"SM*",D13:D20)+SUMIF(G13:G20,"SM*",H13:H20)+SUMIF(K13:K15,"SM*",L13:L15)+SUMIF(C25:C32,"SM*",D25:D32)+SUMIF(G25:G32,"SM*",H25:H32)+SUMIF(K25:K27,"SM*",L25:L27)+SUMIF(C37:C44,"SM*",D37:D44)+SUMIF(G37:G44,"SM*",H37:H44)+SUMIF(K37:K39,"SM*",L37:L39)+SUMIF(C49:C56,"SM*",D49:D56)+SUMIF(G49:G56,"SM*",H49:H56)+SUMIF(K49:K51,"SM*",L49:L51)+SUMIF(C61:C68,"SM*",D61:D68)+SUMIF(G61:G68,"SM*",H61:H68)+SUMIF(K61:K63,"SM*",L61:L63)</f>
        <v>0</v>
      </c>
      <c r="I72" s="194"/>
      <c r="J72" s="241" t="s">
        <v>148</v>
      </c>
      <c r="K72" s="228"/>
      <c r="L72" s="228"/>
      <c r="M72" s="213"/>
      <c r="N72" s="135"/>
    </row>
    <row r="73" spans="1:14" s="103" customFormat="1" ht="22.5" customHeight="1" thickBot="1" x14ac:dyDescent="0.3">
      <c r="A73" s="229"/>
      <c r="B73" s="229"/>
      <c r="C73" s="229"/>
      <c r="D73" s="229"/>
      <c r="E73" s="229"/>
      <c r="F73" s="229"/>
      <c r="G73" s="226" t="s">
        <v>15</v>
      </c>
      <c r="H73" s="227">
        <f>SUM(D21,H21,L16,D33,H33,L28,D45,H45,L40,D57,H57,L52,D69,H69,L64)</f>
        <v>29.5</v>
      </c>
      <c r="I73" s="224"/>
      <c r="J73" s="241" t="s">
        <v>144</v>
      </c>
      <c r="K73" s="228"/>
      <c r="L73" s="228"/>
      <c r="M73" s="229"/>
      <c r="N73" s="102"/>
    </row>
  </sheetData>
  <mergeCells count="43">
    <mergeCell ref="A1:M1"/>
    <mergeCell ref="A3:C3"/>
    <mergeCell ref="D3:M9"/>
    <mergeCell ref="A4:C4"/>
    <mergeCell ref="A5:C5"/>
    <mergeCell ref="A6:C6"/>
    <mergeCell ref="A7:C7"/>
    <mergeCell ref="B8:C8"/>
    <mergeCell ref="A11:A21"/>
    <mergeCell ref="B11:D11"/>
    <mergeCell ref="F11:H11"/>
    <mergeCell ref="J11:L11"/>
    <mergeCell ref="M11:M21"/>
    <mergeCell ref="J17:L17"/>
    <mergeCell ref="J19:L21"/>
    <mergeCell ref="A23:A33"/>
    <mergeCell ref="B23:D23"/>
    <mergeCell ref="F23:H23"/>
    <mergeCell ref="J23:L23"/>
    <mergeCell ref="M23:M33"/>
    <mergeCell ref="J29:L29"/>
    <mergeCell ref="J31:L33"/>
    <mergeCell ref="A35:A45"/>
    <mergeCell ref="B35:D35"/>
    <mergeCell ref="F35:H35"/>
    <mergeCell ref="J35:L35"/>
    <mergeCell ref="M35:M45"/>
    <mergeCell ref="J41:L41"/>
    <mergeCell ref="J43:L45"/>
    <mergeCell ref="A47:A57"/>
    <mergeCell ref="B47:D47"/>
    <mergeCell ref="F47:H47"/>
    <mergeCell ref="J47:L47"/>
    <mergeCell ref="M47:M57"/>
    <mergeCell ref="J53:L53"/>
    <mergeCell ref="J55:L57"/>
    <mergeCell ref="A59:A69"/>
    <mergeCell ref="B59:D59"/>
    <mergeCell ref="F59:H59"/>
    <mergeCell ref="J59:L59"/>
    <mergeCell ref="M59:M69"/>
    <mergeCell ref="J65:L65"/>
    <mergeCell ref="J67:L69"/>
  </mergeCells>
  <pageMargins left="0.25" right="0.25" top="0.25" bottom="0.25" header="0" footer="0"/>
  <pageSetup scale="50" orientation="portrait" r:id="rId1"/>
  <drawing r:id="rId2"/>
  <extLst>
    <ext xmlns:x14="http://schemas.microsoft.com/office/spreadsheetml/2009/9/main" uri="{CCE6A557-97BC-4b89-ADB6-D9C93CAAB3DF}">
      <x14:dataValidations xmlns:xm="http://schemas.microsoft.com/office/excel/2006/main" disablePrompts="1" count="15">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C13:C20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K61:K63</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G61:G68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C61:C68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C37:C44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G25:G32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C25:C32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K49:K51</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G49:G56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C49:C56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K37:K39</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G37:G44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K25:K27</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K13:K15</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G13:G20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view="pageLayout" topLeftCell="A28" zoomScale="51" zoomScaleNormal="120" zoomScaleSheetLayoutView="70" zoomScalePageLayoutView="51" workbookViewId="0">
      <selection activeCell="F71" sqref="F71:F73"/>
    </sheetView>
  </sheetViews>
  <sheetFormatPr defaultRowHeight="15" x14ac:dyDescent="0.25"/>
  <cols>
    <col min="1" max="1" width="5.5703125" style="1" customWidth="1"/>
    <col min="2" max="3" width="25.28515625" style="1" customWidth="1"/>
    <col min="4" max="4" width="11.5703125" style="1" customWidth="1"/>
    <col min="5" max="5" width="1" style="1" customWidth="1"/>
    <col min="6" max="7" width="25.28515625" style="1" customWidth="1"/>
    <col min="8" max="8" width="11.5703125" style="1" customWidth="1"/>
    <col min="9" max="9" width="1" style="1" customWidth="1"/>
    <col min="10" max="10" width="25.28515625" style="1" customWidth="1"/>
    <col min="11" max="11" width="25.28515625" style="2" customWidth="1"/>
    <col min="12" max="12" width="11.5703125" style="2" customWidth="1"/>
    <col min="13" max="13" width="5.5703125" style="1" customWidth="1"/>
    <col min="14" max="14" width="10.42578125" style="2" customWidth="1"/>
    <col min="15" max="15" width="18.42578125" style="1" bestFit="1" customWidth="1"/>
    <col min="16" max="16384" width="9.140625" style="1"/>
  </cols>
  <sheetData>
    <row r="1" spans="1:14" ht="22.5" customHeight="1" x14ac:dyDescent="0.25">
      <c r="A1" s="354" t="s">
        <v>147</v>
      </c>
      <c r="B1" s="354"/>
      <c r="C1" s="354"/>
      <c r="D1" s="354"/>
      <c r="E1" s="354"/>
      <c r="F1" s="354"/>
      <c r="G1" s="354"/>
      <c r="H1" s="354"/>
      <c r="I1" s="354"/>
      <c r="J1" s="354"/>
      <c r="K1" s="354"/>
      <c r="L1" s="354"/>
      <c r="M1" s="354"/>
    </row>
    <row r="2" spans="1:14" ht="8.25" customHeight="1" x14ac:dyDescent="0.25">
      <c r="A2" s="2"/>
      <c r="B2" s="2"/>
      <c r="C2" s="2"/>
      <c r="D2" s="2"/>
      <c r="E2" s="2"/>
      <c r="F2" s="2"/>
      <c r="G2" s="2"/>
      <c r="H2" s="2"/>
      <c r="I2" s="2"/>
      <c r="J2" s="2"/>
      <c r="M2" s="2"/>
    </row>
    <row r="3" spans="1:14" s="150" customFormat="1" ht="22.5" customHeight="1" x14ac:dyDescent="0.25">
      <c r="A3" s="371" t="s">
        <v>131</v>
      </c>
      <c r="B3" s="372"/>
      <c r="C3" s="373"/>
      <c r="D3" s="358" t="s">
        <v>125</v>
      </c>
      <c r="E3" s="359"/>
      <c r="F3" s="359"/>
      <c r="G3" s="359"/>
      <c r="H3" s="359"/>
      <c r="I3" s="359"/>
      <c r="J3" s="359"/>
      <c r="K3" s="359"/>
      <c r="L3" s="359"/>
      <c r="M3" s="360"/>
      <c r="N3" s="163"/>
    </row>
    <row r="4" spans="1:14" s="150" customFormat="1" ht="22.5" customHeight="1" x14ac:dyDescent="0.25">
      <c r="A4" s="374"/>
      <c r="B4" s="375"/>
      <c r="C4" s="376"/>
      <c r="D4" s="361"/>
      <c r="E4" s="362"/>
      <c r="F4" s="362"/>
      <c r="G4" s="362"/>
      <c r="H4" s="362"/>
      <c r="I4" s="362"/>
      <c r="J4" s="362"/>
      <c r="K4" s="362"/>
      <c r="L4" s="362"/>
      <c r="M4" s="363"/>
      <c r="N4" s="163"/>
    </row>
    <row r="5" spans="1:14" s="150" customFormat="1" ht="22.5" customHeight="1" x14ac:dyDescent="0.25">
      <c r="A5" s="374"/>
      <c r="B5" s="375"/>
      <c r="C5" s="376"/>
      <c r="D5" s="361"/>
      <c r="E5" s="362"/>
      <c r="F5" s="362"/>
      <c r="G5" s="362"/>
      <c r="H5" s="362"/>
      <c r="I5" s="362"/>
      <c r="J5" s="362"/>
      <c r="K5" s="362"/>
      <c r="L5" s="362"/>
      <c r="M5" s="363"/>
      <c r="N5" s="163"/>
    </row>
    <row r="6" spans="1:14" s="150" customFormat="1" ht="22.5" customHeight="1" x14ac:dyDescent="0.25">
      <c r="A6" s="374"/>
      <c r="B6" s="375"/>
      <c r="C6" s="376"/>
      <c r="D6" s="361"/>
      <c r="E6" s="362"/>
      <c r="F6" s="362"/>
      <c r="G6" s="362"/>
      <c r="H6" s="362"/>
      <c r="I6" s="362"/>
      <c r="J6" s="362"/>
      <c r="K6" s="362"/>
      <c r="L6" s="362"/>
      <c r="M6" s="363"/>
      <c r="N6" s="163"/>
    </row>
    <row r="7" spans="1:14" s="150" customFormat="1" ht="22.5" customHeight="1" x14ac:dyDescent="0.25">
      <c r="A7" s="374"/>
      <c r="B7" s="375"/>
      <c r="C7" s="376"/>
      <c r="D7" s="361"/>
      <c r="E7" s="362"/>
      <c r="F7" s="362"/>
      <c r="G7" s="362"/>
      <c r="H7" s="362"/>
      <c r="I7" s="362"/>
      <c r="J7" s="362"/>
      <c r="K7" s="362"/>
      <c r="L7" s="362"/>
      <c r="M7" s="363"/>
      <c r="N7" s="163"/>
    </row>
    <row r="8" spans="1:14" ht="22.5" customHeight="1" x14ac:dyDescent="0.25">
      <c r="A8" s="374"/>
      <c r="B8" s="375"/>
      <c r="C8" s="376"/>
      <c r="D8" s="361"/>
      <c r="E8" s="362"/>
      <c r="F8" s="362"/>
      <c r="G8" s="362"/>
      <c r="H8" s="362"/>
      <c r="I8" s="362"/>
      <c r="J8" s="362"/>
      <c r="K8" s="362"/>
      <c r="L8" s="362"/>
      <c r="M8" s="363"/>
    </row>
    <row r="9" spans="1:14" ht="22.5" customHeight="1" x14ac:dyDescent="0.25">
      <c r="A9" s="377"/>
      <c r="B9" s="378"/>
      <c r="C9" s="379"/>
      <c r="D9" s="364"/>
      <c r="E9" s="365"/>
      <c r="F9" s="365"/>
      <c r="G9" s="365"/>
      <c r="H9" s="365"/>
      <c r="I9" s="365"/>
      <c r="J9" s="365"/>
      <c r="K9" s="365"/>
      <c r="L9" s="365"/>
      <c r="M9" s="366"/>
    </row>
    <row r="10" spans="1:14" ht="8.25" customHeight="1" thickBot="1" x14ac:dyDescent="0.35">
      <c r="A10" s="187"/>
      <c r="B10" s="187"/>
      <c r="C10" s="7"/>
      <c r="D10" s="7"/>
      <c r="E10" s="11"/>
      <c r="F10" s="7"/>
      <c r="G10" s="7"/>
      <c r="H10" s="7"/>
      <c r="I10" s="11"/>
      <c r="J10" s="7"/>
      <c r="K10" s="7"/>
      <c r="L10" s="7"/>
      <c r="M10" s="187"/>
    </row>
    <row r="11" spans="1:14" s="103" customFormat="1" ht="22.5" customHeight="1" thickBot="1" x14ac:dyDescent="0.3">
      <c r="A11" s="331" t="s">
        <v>14</v>
      </c>
      <c r="B11" s="334" t="s">
        <v>9</v>
      </c>
      <c r="C11" s="335"/>
      <c r="D11" s="336"/>
      <c r="E11" s="188"/>
      <c r="F11" s="334" t="s">
        <v>10</v>
      </c>
      <c r="G11" s="337"/>
      <c r="H11" s="338"/>
      <c r="I11" s="188"/>
      <c r="J11" s="339" t="s">
        <v>11</v>
      </c>
      <c r="K11" s="337"/>
      <c r="L11" s="338"/>
      <c r="M11" s="331" t="s">
        <v>14</v>
      </c>
      <c r="N11" s="102"/>
    </row>
    <row r="12" spans="1:14" s="103" customFormat="1" ht="22.5" customHeight="1" x14ac:dyDescent="0.25">
      <c r="A12" s="332"/>
      <c r="B12" s="189" t="s">
        <v>0</v>
      </c>
      <c r="C12" s="190" t="s">
        <v>7</v>
      </c>
      <c r="D12" s="191" t="s">
        <v>6</v>
      </c>
      <c r="E12" s="192"/>
      <c r="F12" s="189" t="s">
        <v>0</v>
      </c>
      <c r="G12" s="190" t="s">
        <v>7</v>
      </c>
      <c r="H12" s="191" t="s">
        <v>6</v>
      </c>
      <c r="I12" s="192"/>
      <c r="J12" s="193" t="s">
        <v>0</v>
      </c>
      <c r="K12" s="194" t="s">
        <v>7</v>
      </c>
      <c r="L12" s="195" t="s">
        <v>6</v>
      </c>
      <c r="M12" s="340"/>
      <c r="N12" s="102"/>
    </row>
    <row r="13" spans="1:14" s="103" customFormat="1" ht="22.5" customHeight="1" x14ac:dyDescent="0.25">
      <c r="A13" s="332"/>
      <c r="B13" s="236" t="s">
        <v>132</v>
      </c>
      <c r="C13" s="237" t="s">
        <v>133</v>
      </c>
      <c r="D13" s="198">
        <v>4</v>
      </c>
      <c r="E13" s="199"/>
      <c r="F13" s="236" t="s">
        <v>138</v>
      </c>
      <c r="G13" s="237" t="s">
        <v>146</v>
      </c>
      <c r="H13" s="198">
        <v>4</v>
      </c>
      <c r="I13" s="199"/>
      <c r="J13" s="236"/>
      <c r="K13" s="237"/>
      <c r="L13" s="200"/>
      <c r="M13" s="340"/>
      <c r="N13" s="102"/>
    </row>
    <row r="14" spans="1:14" s="103" customFormat="1" ht="22.5" customHeight="1" x14ac:dyDescent="0.25">
      <c r="A14" s="332"/>
      <c r="B14" s="236" t="s">
        <v>134</v>
      </c>
      <c r="C14" s="237" t="s">
        <v>141</v>
      </c>
      <c r="D14" s="198">
        <v>4</v>
      </c>
      <c r="E14" s="199"/>
      <c r="F14" s="236" t="s">
        <v>139</v>
      </c>
      <c r="G14" s="237" t="s">
        <v>102</v>
      </c>
      <c r="H14" s="198">
        <v>4</v>
      </c>
      <c r="I14" s="199"/>
      <c r="J14" s="236"/>
      <c r="K14" s="237"/>
      <c r="L14" s="200"/>
      <c r="M14" s="340"/>
      <c r="N14" s="102"/>
    </row>
    <row r="15" spans="1:14" s="103" customFormat="1" ht="22.5" customHeight="1" thickBot="1" x14ac:dyDescent="0.3">
      <c r="A15" s="332"/>
      <c r="B15" s="201" t="s">
        <v>135</v>
      </c>
      <c r="C15" s="237" t="s">
        <v>136</v>
      </c>
      <c r="D15" s="202">
        <v>3</v>
      </c>
      <c r="E15" s="199"/>
      <c r="F15" s="201" t="s">
        <v>140</v>
      </c>
      <c r="G15" s="237" t="s">
        <v>109</v>
      </c>
      <c r="H15" s="202">
        <v>4</v>
      </c>
      <c r="I15" s="199"/>
      <c r="J15" s="236"/>
      <c r="K15" s="237"/>
      <c r="L15" s="200"/>
      <c r="M15" s="340"/>
      <c r="N15" s="102"/>
    </row>
    <row r="16" spans="1:14" s="103" customFormat="1" ht="22.5" customHeight="1" thickBot="1" x14ac:dyDescent="0.3">
      <c r="A16" s="332"/>
      <c r="B16" s="236" t="s">
        <v>137</v>
      </c>
      <c r="C16" s="237" t="s">
        <v>137</v>
      </c>
      <c r="D16" s="198">
        <v>3</v>
      </c>
      <c r="E16" s="199"/>
      <c r="F16" s="236" t="s">
        <v>137</v>
      </c>
      <c r="G16" s="237" t="s">
        <v>137</v>
      </c>
      <c r="H16" s="198">
        <v>3</v>
      </c>
      <c r="I16" s="199"/>
      <c r="J16" s="236"/>
      <c r="K16" s="203" t="s">
        <v>12</v>
      </c>
      <c r="L16" s="204">
        <f>SUM(L13:L15)</f>
        <v>0</v>
      </c>
      <c r="M16" s="340"/>
      <c r="N16" s="102"/>
    </row>
    <row r="17" spans="1:14" s="103" customFormat="1" ht="22.5" customHeight="1" thickBot="1" x14ac:dyDescent="0.3">
      <c r="A17" s="332"/>
      <c r="B17" s="236"/>
      <c r="C17" s="237"/>
      <c r="D17" s="198"/>
      <c r="E17" s="199"/>
      <c r="F17" s="236"/>
      <c r="G17" s="237"/>
      <c r="H17" s="198"/>
      <c r="I17" s="199"/>
      <c r="J17" s="339" t="s">
        <v>41</v>
      </c>
      <c r="K17" s="337"/>
      <c r="L17" s="338"/>
      <c r="M17" s="340"/>
      <c r="N17" s="102"/>
    </row>
    <row r="18" spans="1:14" s="103" customFormat="1" ht="22.5" customHeight="1" x14ac:dyDescent="0.25">
      <c r="A18" s="332"/>
      <c r="B18" s="236"/>
      <c r="C18" s="237"/>
      <c r="D18" s="198"/>
      <c r="E18" s="199"/>
      <c r="F18" s="236"/>
      <c r="G18" s="237"/>
      <c r="H18" s="198"/>
      <c r="I18" s="199"/>
      <c r="J18" s="205"/>
      <c r="K18" s="206"/>
      <c r="L18" s="207"/>
      <c r="M18" s="340"/>
      <c r="N18" s="102"/>
    </row>
    <row r="19" spans="1:14" s="103" customFormat="1" ht="22.5" customHeight="1" x14ac:dyDescent="0.25">
      <c r="A19" s="332"/>
      <c r="B19" s="236"/>
      <c r="C19" s="237"/>
      <c r="D19" s="200"/>
      <c r="E19" s="199"/>
      <c r="F19" s="236"/>
      <c r="G19" s="237"/>
      <c r="H19" s="200"/>
      <c r="I19" s="199"/>
      <c r="J19" s="342"/>
      <c r="K19" s="343"/>
      <c r="L19" s="344"/>
      <c r="M19" s="340"/>
      <c r="N19" s="102"/>
    </row>
    <row r="20" spans="1:14" s="103" customFormat="1" ht="22.5" customHeight="1" thickBot="1" x14ac:dyDescent="0.3">
      <c r="A20" s="332"/>
      <c r="B20" s="236"/>
      <c r="C20" s="237"/>
      <c r="D20" s="200"/>
      <c r="E20" s="208"/>
      <c r="F20" s="236"/>
      <c r="G20" s="237"/>
      <c r="H20" s="200"/>
      <c r="I20" s="208"/>
      <c r="J20" s="342"/>
      <c r="K20" s="343"/>
      <c r="L20" s="344"/>
      <c r="M20" s="340"/>
      <c r="N20" s="102"/>
    </row>
    <row r="21" spans="1:14" s="103" customFormat="1" ht="22.5" customHeight="1" thickBot="1" x14ac:dyDescent="0.3">
      <c r="A21" s="333"/>
      <c r="B21" s="209"/>
      <c r="C21" s="210" t="s">
        <v>12</v>
      </c>
      <c r="D21" s="211">
        <f>SUM(D13:D20)</f>
        <v>14</v>
      </c>
      <c r="E21" s="212"/>
      <c r="F21" s="209"/>
      <c r="G21" s="210" t="s">
        <v>12</v>
      </c>
      <c r="H21" s="211">
        <f>SUM(H13:H20)</f>
        <v>15</v>
      </c>
      <c r="I21" s="212"/>
      <c r="J21" s="345"/>
      <c r="K21" s="346"/>
      <c r="L21" s="347"/>
      <c r="M21" s="341"/>
      <c r="N21" s="102"/>
    </row>
    <row r="22" spans="1:14" s="103" customFormat="1" ht="8.25" customHeight="1" thickBot="1" x14ac:dyDescent="0.3">
      <c r="A22" s="213"/>
      <c r="B22" s="213"/>
      <c r="C22" s="213"/>
      <c r="D22" s="213"/>
      <c r="E22" s="213"/>
      <c r="F22" s="213"/>
      <c r="G22" s="214"/>
      <c r="H22" s="198"/>
      <c r="I22" s="215"/>
      <c r="J22" s="216"/>
      <c r="K22" s="216"/>
      <c r="L22" s="216"/>
      <c r="M22" s="213"/>
      <c r="N22" s="102"/>
    </row>
    <row r="23" spans="1:14" s="103" customFormat="1" ht="22.5" customHeight="1" thickBot="1" x14ac:dyDescent="0.3">
      <c r="A23" s="331" t="s">
        <v>72</v>
      </c>
      <c r="B23" s="334" t="s">
        <v>9</v>
      </c>
      <c r="C23" s="335"/>
      <c r="D23" s="336"/>
      <c r="E23" s="188"/>
      <c r="F23" s="334" t="s">
        <v>10</v>
      </c>
      <c r="G23" s="337"/>
      <c r="H23" s="338"/>
      <c r="I23" s="188"/>
      <c r="J23" s="339" t="s">
        <v>11</v>
      </c>
      <c r="K23" s="337"/>
      <c r="L23" s="338"/>
      <c r="M23" s="331" t="s">
        <v>72</v>
      </c>
      <c r="N23" s="102"/>
    </row>
    <row r="24" spans="1:14" s="103" customFormat="1" ht="22.5" customHeight="1" x14ac:dyDescent="0.25">
      <c r="A24" s="332"/>
      <c r="B24" s="189" t="s">
        <v>0</v>
      </c>
      <c r="C24" s="190" t="s">
        <v>7</v>
      </c>
      <c r="D24" s="191" t="s">
        <v>6</v>
      </c>
      <c r="E24" s="192"/>
      <c r="F24" s="189" t="s">
        <v>0</v>
      </c>
      <c r="G24" s="190" t="s">
        <v>7</v>
      </c>
      <c r="H24" s="191" t="s">
        <v>6</v>
      </c>
      <c r="I24" s="192"/>
      <c r="J24" s="193" t="s">
        <v>0</v>
      </c>
      <c r="K24" s="194" t="s">
        <v>7</v>
      </c>
      <c r="L24" s="195" t="s">
        <v>6</v>
      </c>
      <c r="M24" s="340"/>
      <c r="N24" s="102"/>
    </row>
    <row r="25" spans="1:14" s="103" customFormat="1" ht="22.5" customHeight="1" x14ac:dyDescent="0.25">
      <c r="A25" s="332"/>
      <c r="B25" s="236" t="s">
        <v>1</v>
      </c>
      <c r="C25" s="237" t="s">
        <v>8</v>
      </c>
      <c r="D25" s="198">
        <v>3</v>
      </c>
      <c r="E25" s="199"/>
      <c r="F25" s="236" t="s">
        <v>3</v>
      </c>
      <c r="G25" s="237" t="s">
        <v>8</v>
      </c>
      <c r="H25" s="198">
        <v>3</v>
      </c>
      <c r="I25" s="199"/>
      <c r="J25" s="236"/>
      <c r="K25" s="237"/>
      <c r="L25" s="200"/>
      <c r="M25" s="340"/>
      <c r="N25" s="102"/>
    </row>
    <row r="26" spans="1:14" s="103" customFormat="1" ht="22.5" customHeight="1" x14ac:dyDescent="0.25">
      <c r="A26" s="332"/>
      <c r="B26" s="236" t="s">
        <v>47</v>
      </c>
      <c r="C26" s="237" t="s">
        <v>8</v>
      </c>
      <c r="D26" s="198">
        <v>3</v>
      </c>
      <c r="E26" s="199"/>
      <c r="F26" s="236" t="s">
        <v>103</v>
      </c>
      <c r="G26" s="237" t="s">
        <v>8</v>
      </c>
      <c r="H26" s="198">
        <v>1.5</v>
      </c>
      <c r="I26" s="199"/>
      <c r="J26" s="236"/>
      <c r="K26" s="237"/>
      <c r="L26" s="200"/>
      <c r="M26" s="340"/>
      <c r="N26" s="102"/>
    </row>
    <row r="27" spans="1:14" s="103" customFormat="1" ht="22.5" customHeight="1" thickBot="1" x14ac:dyDescent="0.3">
      <c r="A27" s="332"/>
      <c r="B27" s="201" t="s">
        <v>48</v>
      </c>
      <c r="C27" s="237" t="s">
        <v>8</v>
      </c>
      <c r="D27" s="202">
        <v>4</v>
      </c>
      <c r="E27" s="199"/>
      <c r="F27" s="201" t="s">
        <v>52</v>
      </c>
      <c r="G27" s="237" t="s">
        <v>8</v>
      </c>
      <c r="H27" s="202">
        <v>1.5</v>
      </c>
      <c r="I27" s="199"/>
      <c r="J27" s="236"/>
      <c r="K27" s="237"/>
      <c r="L27" s="200"/>
      <c r="M27" s="340"/>
      <c r="N27" s="102"/>
    </row>
    <row r="28" spans="1:14" s="103" customFormat="1" ht="22.5" customHeight="1" thickBot="1" x14ac:dyDescent="0.3">
      <c r="A28" s="332"/>
      <c r="B28" s="236" t="s">
        <v>142</v>
      </c>
      <c r="C28" s="237" t="s">
        <v>136</v>
      </c>
      <c r="D28" s="198">
        <v>3</v>
      </c>
      <c r="E28" s="199"/>
      <c r="F28" s="236" t="s">
        <v>143</v>
      </c>
      <c r="G28" s="237" t="s">
        <v>136</v>
      </c>
      <c r="H28" s="198">
        <v>4</v>
      </c>
      <c r="I28" s="199"/>
      <c r="J28" s="236"/>
      <c r="K28" s="203" t="s">
        <v>12</v>
      </c>
      <c r="L28" s="204">
        <f>SUM(L25:L27)</f>
        <v>0</v>
      </c>
      <c r="M28" s="340"/>
      <c r="N28" s="102"/>
    </row>
    <row r="29" spans="1:14" s="103" customFormat="1" ht="22.5" customHeight="1" thickBot="1" x14ac:dyDescent="0.3">
      <c r="A29" s="332"/>
      <c r="B29" s="236" t="s">
        <v>137</v>
      </c>
      <c r="C29" s="237" t="s">
        <v>137</v>
      </c>
      <c r="D29" s="198">
        <v>3</v>
      </c>
      <c r="E29" s="199"/>
      <c r="F29" s="236" t="s">
        <v>99</v>
      </c>
      <c r="G29" s="237" t="s">
        <v>99</v>
      </c>
      <c r="H29" s="198">
        <v>3</v>
      </c>
      <c r="I29" s="199"/>
      <c r="J29" s="339" t="s">
        <v>41</v>
      </c>
      <c r="K29" s="337"/>
      <c r="L29" s="338"/>
      <c r="M29" s="340"/>
      <c r="N29" s="102"/>
    </row>
    <row r="30" spans="1:14" s="103" customFormat="1" ht="22.5" customHeight="1" x14ac:dyDescent="0.25">
      <c r="A30" s="332"/>
      <c r="B30" s="236"/>
      <c r="C30" s="237"/>
      <c r="D30" s="198"/>
      <c r="E30" s="199"/>
      <c r="F30" s="236" t="s">
        <v>137</v>
      </c>
      <c r="G30" s="237" t="s">
        <v>137</v>
      </c>
      <c r="H30" s="198">
        <v>3</v>
      </c>
      <c r="I30" s="199"/>
      <c r="J30" s="205"/>
      <c r="K30" s="206"/>
      <c r="L30" s="207"/>
      <c r="M30" s="340"/>
      <c r="N30" s="102"/>
    </row>
    <row r="31" spans="1:14" s="103" customFormat="1" ht="22.5" customHeight="1" x14ac:dyDescent="0.25">
      <c r="A31" s="332"/>
      <c r="B31" s="236"/>
      <c r="C31" s="237"/>
      <c r="D31" s="200"/>
      <c r="E31" s="199"/>
      <c r="F31" s="236"/>
      <c r="G31" s="237"/>
      <c r="H31" s="200"/>
      <c r="I31" s="199"/>
      <c r="J31" s="342"/>
      <c r="K31" s="343"/>
      <c r="L31" s="344"/>
      <c r="M31" s="340"/>
      <c r="N31" s="102"/>
    </row>
    <row r="32" spans="1:14" s="103" customFormat="1" ht="22.5" customHeight="1" thickBot="1" x14ac:dyDescent="0.3">
      <c r="A32" s="332"/>
      <c r="B32" s="236"/>
      <c r="C32" s="237"/>
      <c r="D32" s="200"/>
      <c r="E32" s="208"/>
      <c r="F32" s="236"/>
      <c r="G32" s="237"/>
      <c r="H32" s="200"/>
      <c r="I32" s="208"/>
      <c r="J32" s="342"/>
      <c r="K32" s="343"/>
      <c r="L32" s="344"/>
      <c r="M32" s="340"/>
      <c r="N32" s="102"/>
    </row>
    <row r="33" spans="1:14" s="103" customFormat="1" ht="22.5" customHeight="1" thickBot="1" x14ac:dyDescent="0.3">
      <c r="A33" s="333"/>
      <c r="B33" s="209"/>
      <c r="C33" s="210" t="s">
        <v>12</v>
      </c>
      <c r="D33" s="211">
        <f>SUM(D25:D32)</f>
        <v>16</v>
      </c>
      <c r="E33" s="212"/>
      <c r="F33" s="209"/>
      <c r="G33" s="210" t="s">
        <v>12</v>
      </c>
      <c r="H33" s="211">
        <f>SUM(H25:H32)</f>
        <v>16</v>
      </c>
      <c r="I33" s="212"/>
      <c r="J33" s="345"/>
      <c r="K33" s="346"/>
      <c r="L33" s="347"/>
      <c r="M33" s="341"/>
      <c r="N33" s="102"/>
    </row>
    <row r="34" spans="1:14" s="102" customFormat="1" ht="8.25" customHeight="1" thickBot="1" x14ac:dyDescent="0.3">
      <c r="A34" s="213"/>
      <c r="B34" s="213"/>
      <c r="C34" s="198"/>
      <c r="D34" s="198"/>
      <c r="E34" s="198"/>
      <c r="F34" s="213"/>
      <c r="G34" s="194"/>
      <c r="H34" s="217"/>
      <c r="I34" s="215"/>
      <c r="J34" s="213"/>
      <c r="K34" s="218"/>
      <c r="L34" s="218"/>
      <c r="M34" s="213"/>
    </row>
    <row r="35" spans="1:14" s="103" customFormat="1" ht="22.5" customHeight="1" thickBot="1" x14ac:dyDescent="0.3">
      <c r="A35" s="352" t="s">
        <v>73</v>
      </c>
      <c r="B35" s="339" t="s">
        <v>9</v>
      </c>
      <c r="C35" s="337"/>
      <c r="D35" s="338"/>
      <c r="E35" s="188"/>
      <c r="F35" s="353" t="s">
        <v>10</v>
      </c>
      <c r="G35" s="337"/>
      <c r="H35" s="338"/>
      <c r="I35" s="188"/>
      <c r="J35" s="339" t="s">
        <v>11</v>
      </c>
      <c r="K35" s="337"/>
      <c r="L35" s="338"/>
      <c r="M35" s="331" t="s">
        <v>73</v>
      </c>
      <c r="N35" s="132"/>
    </row>
    <row r="36" spans="1:14" s="103" customFormat="1" ht="22.5" customHeight="1" x14ac:dyDescent="0.25">
      <c r="A36" s="332"/>
      <c r="B36" s="189" t="s">
        <v>0</v>
      </c>
      <c r="C36" s="190" t="s">
        <v>7</v>
      </c>
      <c r="D36" s="191" t="s">
        <v>6</v>
      </c>
      <c r="E36" s="192"/>
      <c r="F36" s="189" t="s">
        <v>0</v>
      </c>
      <c r="G36" s="190" t="s">
        <v>7</v>
      </c>
      <c r="H36" s="191" t="s">
        <v>6</v>
      </c>
      <c r="I36" s="192"/>
      <c r="J36" s="193" t="s">
        <v>0</v>
      </c>
      <c r="K36" s="194" t="s">
        <v>7</v>
      </c>
      <c r="L36" s="195" t="s">
        <v>6</v>
      </c>
      <c r="M36" s="340"/>
      <c r="N36" s="102"/>
    </row>
    <row r="37" spans="1:14" s="103" customFormat="1" ht="22.5" customHeight="1" x14ac:dyDescent="0.25">
      <c r="A37" s="332"/>
      <c r="B37" s="236" t="s">
        <v>50</v>
      </c>
      <c r="C37" s="237" t="s">
        <v>8</v>
      </c>
      <c r="D37" s="198">
        <v>1.5</v>
      </c>
      <c r="E37" s="199"/>
      <c r="F37" s="236" t="s">
        <v>99</v>
      </c>
      <c r="G37" s="237" t="s">
        <v>99</v>
      </c>
      <c r="H37" s="198">
        <v>3</v>
      </c>
      <c r="I37" s="199"/>
      <c r="J37" s="236"/>
      <c r="K37" s="237"/>
      <c r="L37" s="200"/>
      <c r="M37" s="340"/>
      <c r="N37" s="102"/>
    </row>
    <row r="38" spans="1:14" s="103" customFormat="1" ht="22.5" customHeight="1" x14ac:dyDescent="0.25">
      <c r="A38" s="332"/>
      <c r="B38" s="236" t="s">
        <v>60</v>
      </c>
      <c r="C38" s="237" t="s">
        <v>8</v>
      </c>
      <c r="D38" s="198">
        <v>3</v>
      </c>
      <c r="E38" s="199"/>
      <c r="F38" s="236" t="s">
        <v>99</v>
      </c>
      <c r="G38" s="237" t="s">
        <v>99</v>
      </c>
      <c r="H38" s="198">
        <v>3</v>
      </c>
      <c r="I38" s="199"/>
      <c r="J38" s="236"/>
      <c r="K38" s="237"/>
      <c r="L38" s="200"/>
      <c r="M38" s="340"/>
      <c r="N38" s="102"/>
    </row>
    <row r="39" spans="1:14" s="103" customFormat="1" ht="22.5" customHeight="1" thickBot="1" x14ac:dyDescent="0.3">
      <c r="A39" s="332"/>
      <c r="B39" s="201" t="s">
        <v>2</v>
      </c>
      <c r="C39" s="237" t="s">
        <v>8</v>
      </c>
      <c r="D39" s="202">
        <v>3</v>
      </c>
      <c r="E39" s="199"/>
      <c r="F39" s="201" t="s">
        <v>120</v>
      </c>
      <c r="G39" s="237" t="s">
        <v>120</v>
      </c>
      <c r="H39" s="202">
        <v>3</v>
      </c>
      <c r="I39" s="199"/>
      <c r="J39" s="236"/>
      <c r="K39" s="237"/>
      <c r="L39" s="200"/>
      <c r="M39" s="340"/>
      <c r="N39" s="102"/>
    </row>
    <row r="40" spans="1:14" s="103" customFormat="1" ht="22.5" customHeight="1" thickBot="1" x14ac:dyDescent="0.3">
      <c r="A40" s="332"/>
      <c r="B40" s="236" t="s">
        <v>49</v>
      </c>
      <c r="C40" s="237" t="s">
        <v>8</v>
      </c>
      <c r="D40" s="198">
        <v>3</v>
      </c>
      <c r="E40" s="199"/>
      <c r="F40" s="236" t="s">
        <v>120</v>
      </c>
      <c r="G40" s="237" t="s">
        <v>120</v>
      </c>
      <c r="H40" s="198">
        <v>3</v>
      </c>
      <c r="I40" s="199"/>
      <c r="J40" s="236"/>
      <c r="K40" s="203" t="s">
        <v>12</v>
      </c>
      <c r="L40" s="204">
        <f>SUM(L37:L39)</f>
        <v>0</v>
      </c>
      <c r="M40" s="340"/>
      <c r="N40" s="102"/>
    </row>
    <row r="41" spans="1:14" s="103" customFormat="1" ht="22.5" customHeight="1" thickBot="1" x14ac:dyDescent="0.3">
      <c r="A41" s="332"/>
      <c r="B41" s="236" t="s">
        <v>120</v>
      </c>
      <c r="C41" s="237" t="s">
        <v>120</v>
      </c>
      <c r="D41" s="198">
        <v>3</v>
      </c>
      <c r="E41" s="199"/>
      <c r="F41" s="236" t="s">
        <v>121</v>
      </c>
      <c r="G41" s="237" t="s">
        <v>121</v>
      </c>
      <c r="H41" s="198">
        <v>3</v>
      </c>
      <c r="I41" s="199"/>
      <c r="J41" s="339" t="s">
        <v>41</v>
      </c>
      <c r="K41" s="337"/>
      <c r="L41" s="338"/>
      <c r="M41" s="340"/>
      <c r="N41" s="102"/>
    </row>
    <row r="42" spans="1:14" s="103" customFormat="1" ht="22.5" customHeight="1" x14ac:dyDescent="0.25">
      <c r="A42" s="332"/>
      <c r="B42" s="236" t="s">
        <v>99</v>
      </c>
      <c r="C42" s="237" t="s">
        <v>99</v>
      </c>
      <c r="D42" s="198">
        <v>1.5</v>
      </c>
      <c r="E42" s="199"/>
      <c r="F42" s="236"/>
      <c r="G42" s="237"/>
      <c r="H42" s="198"/>
      <c r="I42" s="199"/>
      <c r="J42" s="205"/>
      <c r="K42" s="206"/>
      <c r="L42" s="207"/>
      <c r="M42" s="340"/>
      <c r="N42" s="102"/>
    </row>
    <row r="43" spans="1:14" s="103" customFormat="1" ht="22.5" customHeight="1" x14ac:dyDescent="0.25">
      <c r="A43" s="332"/>
      <c r="B43" s="236"/>
      <c r="C43" s="237"/>
      <c r="D43" s="200"/>
      <c r="E43" s="199"/>
      <c r="F43" s="236"/>
      <c r="G43" s="237"/>
      <c r="H43" s="200"/>
      <c r="I43" s="199"/>
      <c r="J43" s="342"/>
      <c r="K43" s="343"/>
      <c r="L43" s="344"/>
      <c r="M43" s="340"/>
      <c r="N43" s="102"/>
    </row>
    <row r="44" spans="1:14" s="103" customFormat="1" ht="22.5" customHeight="1" thickBot="1" x14ac:dyDescent="0.3">
      <c r="A44" s="332"/>
      <c r="B44" s="236"/>
      <c r="C44" s="237"/>
      <c r="D44" s="200"/>
      <c r="E44" s="208"/>
      <c r="F44" s="236"/>
      <c r="G44" s="237"/>
      <c r="H44" s="200"/>
      <c r="I44" s="199"/>
      <c r="J44" s="342"/>
      <c r="K44" s="343"/>
      <c r="L44" s="344"/>
      <c r="M44" s="340"/>
      <c r="N44" s="102"/>
    </row>
    <row r="45" spans="1:14" s="103" customFormat="1" ht="22.5" customHeight="1" thickBot="1" x14ac:dyDescent="0.3">
      <c r="A45" s="341"/>
      <c r="B45" s="209"/>
      <c r="C45" s="210" t="s">
        <v>12</v>
      </c>
      <c r="D45" s="211">
        <f>SUM(D37:D44)</f>
        <v>15</v>
      </c>
      <c r="E45" s="212"/>
      <c r="F45" s="209"/>
      <c r="G45" s="210" t="s">
        <v>12</v>
      </c>
      <c r="H45" s="211">
        <f>SUM(H37:H44)</f>
        <v>15</v>
      </c>
      <c r="I45" s="219"/>
      <c r="J45" s="345"/>
      <c r="K45" s="346"/>
      <c r="L45" s="347"/>
      <c r="M45" s="341"/>
      <c r="N45" s="102"/>
    </row>
    <row r="46" spans="1:14" s="102" customFormat="1" ht="8.25" customHeight="1" thickBot="1" x14ac:dyDescent="0.3">
      <c r="A46" s="213"/>
      <c r="B46" s="216"/>
      <c r="C46" s="216"/>
      <c r="D46" s="216"/>
      <c r="E46" s="216"/>
      <c r="F46" s="216"/>
      <c r="G46" s="220"/>
      <c r="H46" s="221"/>
      <c r="I46" s="221"/>
      <c r="J46" s="213"/>
      <c r="K46" s="218"/>
      <c r="L46" s="218"/>
      <c r="M46" s="213"/>
      <c r="N46" s="135"/>
    </row>
    <row r="47" spans="1:14" s="103" customFormat="1" ht="22.5" customHeight="1" thickBot="1" x14ac:dyDescent="0.3">
      <c r="A47" s="331" t="s">
        <v>74</v>
      </c>
      <c r="B47" s="348" t="s">
        <v>79</v>
      </c>
      <c r="C47" s="349"/>
      <c r="D47" s="349"/>
      <c r="E47" s="188"/>
      <c r="F47" s="350" t="s">
        <v>10</v>
      </c>
      <c r="G47" s="337"/>
      <c r="H47" s="338"/>
      <c r="I47" s="188"/>
      <c r="J47" s="339" t="s">
        <v>11</v>
      </c>
      <c r="K47" s="337"/>
      <c r="L47" s="338"/>
      <c r="M47" s="331" t="s">
        <v>74</v>
      </c>
      <c r="N47" s="102"/>
    </row>
    <row r="48" spans="1:14" s="103" customFormat="1" ht="22.5" customHeight="1" x14ac:dyDescent="0.25">
      <c r="A48" s="340"/>
      <c r="B48" s="189" t="s">
        <v>0</v>
      </c>
      <c r="C48" s="190" t="s">
        <v>7</v>
      </c>
      <c r="D48" s="191" t="s">
        <v>6</v>
      </c>
      <c r="E48" s="192"/>
      <c r="F48" s="189" t="s">
        <v>0</v>
      </c>
      <c r="G48" s="190" t="s">
        <v>7</v>
      </c>
      <c r="H48" s="191" t="s">
        <v>6</v>
      </c>
      <c r="I48" s="192"/>
      <c r="J48" s="193" t="s">
        <v>0</v>
      </c>
      <c r="K48" s="194" t="s">
        <v>7</v>
      </c>
      <c r="L48" s="195" t="s">
        <v>6</v>
      </c>
      <c r="M48" s="340"/>
      <c r="N48" s="102"/>
    </row>
    <row r="49" spans="1:14" s="103" customFormat="1" ht="22.5" customHeight="1" x14ac:dyDescent="0.25">
      <c r="A49" s="340"/>
      <c r="B49" s="236" t="s">
        <v>26</v>
      </c>
      <c r="C49" s="237" t="s">
        <v>8</v>
      </c>
      <c r="D49" s="198">
        <v>3</v>
      </c>
      <c r="E49" s="199"/>
      <c r="F49" s="236" t="s">
        <v>63</v>
      </c>
      <c r="G49" s="237" t="s">
        <v>100</v>
      </c>
      <c r="H49" s="198">
        <v>3</v>
      </c>
      <c r="I49" s="199"/>
      <c r="J49" s="236"/>
      <c r="K49" s="237"/>
      <c r="L49" s="200"/>
      <c r="M49" s="340"/>
      <c r="N49" s="102"/>
    </row>
    <row r="50" spans="1:14" s="103" customFormat="1" ht="22.5" customHeight="1" x14ac:dyDescent="0.25">
      <c r="A50" s="340"/>
      <c r="B50" s="236" t="s">
        <v>13</v>
      </c>
      <c r="C50" s="237" t="s">
        <v>13</v>
      </c>
      <c r="D50" s="198">
        <v>3</v>
      </c>
      <c r="E50" s="199"/>
      <c r="F50" s="236" t="s">
        <v>13</v>
      </c>
      <c r="G50" s="237" t="s">
        <v>13</v>
      </c>
      <c r="H50" s="198">
        <v>3</v>
      </c>
      <c r="I50" s="199"/>
      <c r="J50" s="236"/>
      <c r="K50" s="237"/>
      <c r="L50" s="200"/>
      <c r="M50" s="340"/>
      <c r="N50" s="102"/>
    </row>
    <row r="51" spans="1:14" s="103" customFormat="1" ht="22.5" customHeight="1" thickBot="1" x14ac:dyDescent="0.3">
      <c r="A51" s="340"/>
      <c r="B51" s="236" t="s">
        <v>13</v>
      </c>
      <c r="C51" s="237" t="s">
        <v>13</v>
      </c>
      <c r="D51" s="198">
        <v>3</v>
      </c>
      <c r="E51" s="199"/>
      <c r="F51" s="201" t="s">
        <v>120</v>
      </c>
      <c r="G51" s="237" t="s">
        <v>120</v>
      </c>
      <c r="H51" s="202">
        <v>3</v>
      </c>
      <c r="I51" s="199"/>
      <c r="J51" s="236"/>
      <c r="K51" s="237"/>
      <c r="L51" s="200"/>
      <c r="M51" s="340"/>
      <c r="N51" s="102"/>
    </row>
    <row r="52" spans="1:14" s="103" customFormat="1" ht="22.5" customHeight="1" thickBot="1" x14ac:dyDescent="0.3">
      <c r="A52" s="340"/>
      <c r="B52" s="201" t="s">
        <v>120</v>
      </c>
      <c r="C52" s="237" t="s">
        <v>120</v>
      </c>
      <c r="D52" s="202">
        <v>3</v>
      </c>
      <c r="E52" s="199"/>
      <c r="F52" s="236" t="s">
        <v>120</v>
      </c>
      <c r="G52" s="237" t="s">
        <v>120</v>
      </c>
      <c r="H52" s="198">
        <v>3</v>
      </c>
      <c r="I52" s="199"/>
      <c r="J52" s="238"/>
      <c r="K52" s="223" t="s">
        <v>12</v>
      </c>
      <c r="L52" s="204">
        <f>SUM(L49:L51)</f>
        <v>0</v>
      </c>
      <c r="M52" s="340"/>
      <c r="N52" s="102"/>
    </row>
    <row r="53" spans="1:14" s="103" customFormat="1" ht="22.5" customHeight="1" thickBot="1" x14ac:dyDescent="0.3">
      <c r="A53" s="340"/>
      <c r="B53" s="236" t="s">
        <v>121</v>
      </c>
      <c r="C53" s="237" t="s">
        <v>121</v>
      </c>
      <c r="D53" s="198">
        <v>3</v>
      </c>
      <c r="E53" s="199"/>
      <c r="F53" s="236" t="s">
        <v>137</v>
      </c>
      <c r="G53" s="237" t="s">
        <v>137</v>
      </c>
      <c r="H53" s="198">
        <v>3</v>
      </c>
      <c r="I53" s="199"/>
      <c r="J53" s="348" t="s">
        <v>41</v>
      </c>
      <c r="K53" s="349"/>
      <c r="L53" s="351"/>
      <c r="M53" s="340"/>
      <c r="N53" s="102"/>
    </row>
    <row r="54" spans="1:14" s="103" customFormat="1" ht="22.5" customHeight="1" x14ac:dyDescent="0.25">
      <c r="A54" s="340"/>
      <c r="B54" s="236" t="s">
        <v>137</v>
      </c>
      <c r="C54" s="237" t="s">
        <v>137</v>
      </c>
      <c r="D54" s="198">
        <v>3</v>
      </c>
      <c r="E54" s="199"/>
      <c r="F54" s="236"/>
      <c r="G54" s="237"/>
      <c r="H54" s="198"/>
      <c r="I54" s="199"/>
      <c r="J54" s="205" t="s">
        <v>76</v>
      </c>
      <c r="K54" s="206"/>
      <c r="L54" s="207"/>
      <c r="M54" s="340"/>
      <c r="N54" s="102"/>
    </row>
    <row r="55" spans="1:14" s="103" customFormat="1" ht="22.5" customHeight="1" x14ac:dyDescent="0.25">
      <c r="A55" s="340"/>
      <c r="B55" s="236"/>
      <c r="C55" s="237"/>
      <c r="D55" s="198"/>
      <c r="E55" s="199"/>
      <c r="F55" s="236"/>
      <c r="G55" s="237"/>
      <c r="H55" s="200"/>
      <c r="I55" s="199"/>
      <c r="J55" s="342"/>
      <c r="K55" s="343"/>
      <c r="L55" s="344"/>
      <c r="M55" s="340"/>
      <c r="N55" s="102"/>
    </row>
    <row r="56" spans="1:14" s="103" customFormat="1" ht="22.5" customHeight="1" thickBot="1" x14ac:dyDescent="0.3">
      <c r="A56" s="340"/>
      <c r="B56" s="236"/>
      <c r="C56" s="237"/>
      <c r="D56" s="200"/>
      <c r="E56" s="208"/>
      <c r="F56" s="236"/>
      <c r="G56" s="237"/>
      <c r="H56" s="200"/>
      <c r="I56" s="208"/>
      <c r="J56" s="342"/>
      <c r="K56" s="343"/>
      <c r="L56" s="344"/>
      <c r="M56" s="340"/>
      <c r="N56" s="102"/>
    </row>
    <row r="57" spans="1:14" s="103" customFormat="1" ht="22.5" customHeight="1" thickBot="1" x14ac:dyDescent="0.3">
      <c r="A57" s="341"/>
      <c r="B57" s="209"/>
      <c r="C57" s="210" t="s">
        <v>12</v>
      </c>
      <c r="D57" s="211">
        <f>SUM(D49:D56)</f>
        <v>18</v>
      </c>
      <c r="E57" s="212"/>
      <c r="F57" s="209"/>
      <c r="G57" s="210" t="s">
        <v>12</v>
      </c>
      <c r="H57" s="211">
        <f>SUM(H49:H56)</f>
        <v>15</v>
      </c>
      <c r="I57" s="212"/>
      <c r="J57" s="345"/>
      <c r="K57" s="346"/>
      <c r="L57" s="347"/>
      <c r="M57" s="341"/>
      <c r="N57" s="102"/>
    </row>
    <row r="58" spans="1:14" s="103" customFormat="1" ht="8.25" customHeight="1" thickBot="1" x14ac:dyDescent="0.3">
      <c r="A58" s="224"/>
      <c r="B58" s="213"/>
      <c r="C58" s="213"/>
      <c r="D58" s="213"/>
      <c r="E58" s="213"/>
      <c r="F58" s="213"/>
      <c r="G58" s="221"/>
      <c r="H58" s="221"/>
      <c r="I58" s="221"/>
      <c r="J58" s="213"/>
      <c r="K58" s="218"/>
      <c r="L58" s="218"/>
      <c r="M58" s="224"/>
      <c r="N58" s="135"/>
    </row>
    <row r="59" spans="1:14" s="103" customFormat="1" ht="22.5" customHeight="1" thickBot="1" x14ac:dyDescent="0.3">
      <c r="A59" s="331" t="s">
        <v>150</v>
      </c>
      <c r="B59" s="334" t="s">
        <v>9</v>
      </c>
      <c r="C59" s="335"/>
      <c r="D59" s="336"/>
      <c r="E59" s="188"/>
      <c r="F59" s="334" t="s">
        <v>10</v>
      </c>
      <c r="G59" s="337"/>
      <c r="H59" s="338"/>
      <c r="I59" s="188"/>
      <c r="J59" s="339" t="s">
        <v>11</v>
      </c>
      <c r="K59" s="337"/>
      <c r="L59" s="338"/>
      <c r="M59" s="331" t="s">
        <v>150</v>
      </c>
      <c r="N59" s="135"/>
    </row>
    <row r="60" spans="1:14" s="103" customFormat="1" ht="22.5" customHeight="1" x14ac:dyDescent="0.25">
      <c r="A60" s="332"/>
      <c r="B60" s="189" t="s">
        <v>0</v>
      </c>
      <c r="C60" s="190" t="s">
        <v>7</v>
      </c>
      <c r="D60" s="191" t="s">
        <v>6</v>
      </c>
      <c r="E60" s="192"/>
      <c r="F60" s="189" t="s">
        <v>0</v>
      </c>
      <c r="G60" s="190" t="s">
        <v>7</v>
      </c>
      <c r="H60" s="191" t="s">
        <v>6</v>
      </c>
      <c r="I60" s="192"/>
      <c r="J60" s="193" t="s">
        <v>0</v>
      </c>
      <c r="K60" s="194" t="s">
        <v>7</v>
      </c>
      <c r="L60" s="195" t="s">
        <v>6</v>
      </c>
      <c r="M60" s="340"/>
      <c r="N60" s="135"/>
    </row>
    <row r="61" spans="1:14" s="103" customFormat="1" ht="22.5" customHeight="1" x14ac:dyDescent="0.25">
      <c r="A61" s="332"/>
      <c r="B61" s="236" t="s">
        <v>13</v>
      </c>
      <c r="C61" s="237" t="s">
        <v>13</v>
      </c>
      <c r="D61" s="198">
        <v>3</v>
      </c>
      <c r="E61" s="199"/>
      <c r="F61" s="236" t="s">
        <v>13</v>
      </c>
      <c r="G61" s="237" t="s">
        <v>13</v>
      </c>
      <c r="H61" s="198">
        <v>3</v>
      </c>
      <c r="I61" s="199"/>
      <c r="J61" s="236"/>
      <c r="K61" s="237"/>
      <c r="L61" s="200"/>
      <c r="M61" s="340"/>
      <c r="N61" s="135"/>
    </row>
    <row r="62" spans="1:14" s="103" customFormat="1" ht="22.5" customHeight="1" x14ac:dyDescent="0.25">
      <c r="A62" s="332"/>
      <c r="B62" s="236" t="s">
        <v>120</v>
      </c>
      <c r="C62" s="237" t="s">
        <v>120</v>
      </c>
      <c r="D62" s="198">
        <v>3</v>
      </c>
      <c r="E62" s="199"/>
      <c r="F62" s="236" t="s">
        <v>121</v>
      </c>
      <c r="G62" s="237" t="s">
        <v>121</v>
      </c>
      <c r="H62" s="198">
        <v>3</v>
      </c>
      <c r="I62" s="199"/>
      <c r="J62" s="236"/>
      <c r="K62" s="237"/>
      <c r="L62" s="200"/>
      <c r="M62" s="340"/>
      <c r="N62" s="135"/>
    </row>
    <row r="63" spans="1:14" s="103" customFormat="1" ht="22.5" customHeight="1" thickBot="1" x14ac:dyDescent="0.3">
      <c r="A63" s="332"/>
      <c r="B63" s="236" t="s">
        <v>121</v>
      </c>
      <c r="C63" s="237" t="s">
        <v>121</v>
      </c>
      <c r="D63" s="198">
        <v>3</v>
      </c>
      <c r="E63" s="199"/>
      <c r="F63" s="236" t="s">
        <v>121</v>
      </c>
      <c r="G63" s="237" t="s">
        <v>121</v>
      </c>
      <c r="H63" s="198">
        <v>3</v>
      </c>
      <c r="I63" s="199"/>
      <c r="J63" s="236"/>
      <c r="K63" s="237"/>
      <c r="L63" s="200"/>
      <c r="M63" s="340"/>
      <c r="N63" s="135"/>
    </row>
    <row r="64" spans="1:14" s="103" customFormat="1" ht="22.5" customHeight="1" thickBot="1" x14ac:dyDescent="0.3">
      <c r="A64" s="332"/>
      <c r="B64" s="201" t="s">
        <v>121</v>
      </c>
      <c r="C64" s="237" t="s">
        <v>121</v>
      </c>
      <c r="D64" s="202">
        <v>3</v>
      </c>
      <c r="E64" s="199"/>
      <c r="F64" s="201" t="s">
        <v>121</v>
      </c>
      <c r="G64" s="237" t="s">
        <v>121</v>
      </c>
      <c r="H64" s="202">
        <v>3</v>
      </c>
      <c r="I64" s="199"/>
      <c r="J64" s="236"/>
      <c r="K64" s="203" t="s">
        <v>12</v>
      </c>
      <c r="L64" s="204">
        <f>SUM(L61:L63)</f>
        <v>0</v>
      </c>
      <c r="M64" s="340"/>
      <c r="N64" s="135"/>
    </row>
    <row r="65" spans="1:14" s="103" customFormat="1" ht="22.5" customHeight="1" thickBot="1" x14ac:dyDescent="0.3">
      <c r="A65" s="332"/>
      <c r="B65" s="236" t="s">
        <v>137</v>
      </c>
      <c r="C65" s="237" t="s">
        <v>137</v>
      </c>
      <c r="D65" s="198">
        <v>3</v>
      </c>
      <c r="E65" s="199"/>
      <c r="F65" s="236" t="s">
        <v>137</v>
      </c>
      <c r="G65" s="237" t="s">
        <v>137</v>
      </c>
      <c r="H65" s="198">
        <v>3</v>
      </c>
      <c r="I65" s="199"/>
      <c r="J65" s="339" t="s">
        <v>41</v>
      </c>
      <c r="K65" s="337"/>
      <c r="L65" s="338"/>
      <c r="M65" s="340"/>
      <c r="N65" s="135"/>
    </row>
    <row r="66" spans="1:14" s="103" customFormat="1" ht="22.5" customHeight="1" x14ac:dyDescent="0.25">
      <c r="A66" s="332"/>
      <c r="B66" s="236"/>
      <c r="C66" s="237"/>
      <c r="D66" s="198"/>
      <c r="E66" s="199"/>
      <c r="F66" s="236"/>
      <c r="G66" s="237"/>
      <c r="H66" s="198"/>
      <c r="I66" s="199"/>
      <c r="J66" s="205"/>
      <c r="K66" s="206"/>
      <c r="L66" s="207"/>
      <c r="M66" s="340"/>
      <c r="N66" s="135"/>
    </row>
    <row r="67" spans="1:14" s="103" customFormat="1" ht="22.5" customHeight="1" x14ac:dyDescent="0.25">
      <c r="A67" s="332"/>
      <c r="B67" s="236"/>
      <c r="C67" s="237"/>
      <c r="D67" s="200"/>
      <c r="E67" s="199"/>
      <c r="F67" s="236"/>
      <c r="G67" s="237"/>
      <c r="H67" s="200"/>
      <c r="I67" s="199"/>
      <c r="J67" s="342"/>
      <c r="K67" s="343"/>
      <c r="L67" s="344"/>
      <c r="M67" s="340"/>
      <c r="N67" s="135"/>
    </row>
    <row r="68" spans="1:14" s="103" customFormat="1" ht="22.5" customHeight="1" thickBot="1" x14ac:dyDescent="0.3">
      <c r="A68" s="332"/>
      <c r="B68" s="236"/>
      <c r="C68" s="237"/>
      <c r="D68" s="200"/>
      <c r="E68" s="208"/>
      <c r="F68" s="236"/>
      <c r="G68" s="237"/>
      <c r="H68" s="200"/>
      <c r="I68" s="208"/>
      <c r="J68" s="342"/>
      <c r="K68" s="343"/>
      <c r="L68" s="344"/>
      <c r="M68" s="340"/>
      <c r="N68" s="135"/>
    </row>
    <row r="69" spans="1:14" s="103" customFormat="1" ht="22.5" customHeight="1" thickBot="1" x14ac:dyDescent="0.3">
      <c r="A69" s="333"/>
      <c r="B69" s="209"/>
      <c r="C69" s="210" t="s">
        <v>12</v>
      </c>
      <c r="D69" s="211">
        <f>SUM(D61:D68)</f>
        <v>15</v>
      </c>
      <c r="E69" s="212"/>
      <c r="F69" s="209"/>
      <c r="G69" s="210" t="s">
        <v>12</v>
      </c>
      <c r="H69" s="211">
        <f>SUM(H61:H68)</f>
        <v>15</v>
      </c>
      <c r="I69" s="212"/>
      <c r="J69" s="345"/>
      <c r="K69" s="346"/>
      <c r="L69" s="347"/>
      <c r="M69" s="341"/>
      <c r="N69" s="135"/>
    </row>
    <row r="70" spans="1:14" s="103" customFormat="1" ht="7.5" customHeight="1" thickBot="1" x14ac:dyDescent="0.3">
      <c r="A70" s="224"/>
      <c r="B70" s="213"/>
      <c r="C70" s="213"/>
      <c r="D70" s="213"/>
      <c r="E70" s="213"/>
      <c r="F70" s="213"/>
      <c r="G70" s="221"/>
      <c r="H70" s="221"/>
      <c r="I70" s="221"/>
      <c r="J70" s="213"/>
      <c r="K70" s="218"/>
      <c r="L70" s="218"/>
      <c r="M70" s="224"/>
      <c r="N70" s="135"/>
    </row>
    <row r="71" spans="1:14" s="103" customFormat="1" ht="22.5" customHeight="1" thickBot="1" x14ac:dyDescent="0.3">
      <c r="A71" s="213" t="s">
        <v>84</v>
      </c>
      <c r="B71" s="225"/>
      <c r="C71" s="225"/>
      <c r="D71" s="225"/>
      <c r="E71" s="225"/>
      <c r="F71" s="213"/>
      <c r="G71" s="226" t="s">
        <v>42</v>
      </c>
      <c r="H71" s="227">
        <f>SUMIF(C13:C20,"BUS*",D13:D20)+SUMIF(G13:G20,"BUS*",H13:H20)+SUMIF(K13:K15,"BUS*",L13:L15)+SUMIF(C25:C32,"BUS*",D25:D32)+SUMIF(G25:G32,"BUS*",H25:H32)+SUMIF(K25:K27,"BUS*",L25:L27)+SUMIF(C37:C44,"BUS*",D37:D44)+SUMIF(G37:G44,"BUS*",H37:H44)+SUMIF(K37:K39,"BUS*",L37:L39)+SUMIF(C49:C56,"BUS*",D49:D56)+SUMIF(G49:G56,"BUS*",H49:H56)+SUMIF(K49:K51,"BUS*",L49:L51)+SUMIF(C61:C68,"BUS*",D61:D68)+SUMIF(G61:G68,"BUS*",H61:H68)+SUMIF(K61:K63,"BUS*",L61:L63)</f>
        <v>58</v>
      </c>
      <c r="I71" s="194"/>
      <c r="J71" s="224" t="s">
        <v>51</v>
      </c>
      <c r="K71" s="228"/>
      <c r="L71" s="228"/>
      <c r="M71" s="213"/>
      <c r="N71" s="135"/>
    </row>
    <row r="72" spans="1:14" s="103" customFormat="1" ht="22.5" customHeight="1" thickBot="1" x14ac:dyDescent="0.3">
      <c r="A72" s="213" t="s">
        <v>87</v>
      </c>
      <c r="B72" s="225"/>
      <c r="C72" s="225"/>
      <c r="D72" s="225"/>
      <c r="E72" s="225"/>
      <c r="F72" s="225"/>
      <c r="G72" s="226" t="s">
        <v>123</v>
      </c>
      <c r="H72" s="227">
        <f>SUMIF(C13:C20,"SM*",D13:D20)+SUMIF(G13:G20,"SM*",H13:H20)+SUMIF(K13:K15,"SM*",L13:L15)+SUMIF(C25:C32,"SM*",D25:D32)+SUMIF(G25:G32,"SM*",H25:H32)+SUMIF(K25:K27,"SM*",L25:L27)+SUMIF(C37:C44,"SM*",D37:D44)+SUMIF(G37:G44,"SM*",H37:H44)+SUMIF(K37:K39,"SM*",L37:L39)+SUMIF(C49:C56,"SM*",D49:D56)+SUMIF(G49:G56,"SM*",H49:H56)+SUMIF(K49:K51,"SM*",L49:L51)+SUMIF(C61:C68,"SM*",D61:D68)+SUMIF(G61:G68,"SM*",H61:H68)+SUMIF(K61:K63,"SM*",L61:L63)</f>
        <v>52</v>
      </c>
      <c r="I72" s="194"/>
      <c r="J72" s="241" t="s">
        <v>148</v>
      </c>
      <c r="K72" s="228"/>
      <c r="L72" s="228"/>
      <c r="M72" s="213"/>
      <c r="N72" s="135"/>
    </row>
    <row r="73" spans="1:14" s="103" customFormat="1" ht="22.5" customHeight="1" thickBot="1" x14ac:dyDescent="0.3">
      <c r="A73" s="229"/>
      <c r="B73" s="229"/>
      <c r="C73" s="229"/>
      <c r="D73" s="229"/>
      <c r="E73" s="229"/>
      <c r="F73" s="229"/>
      <c r="G73" s="226" t="s">
        <v>15</v>
      </c>
      <c r="H73" s="227">
        <f>SUM(D21,H21,L16,D33,H33,L28,D45,H45,L40,D57,H57,L52,D69,H69,L64)</f>
        <v>154</v>
      </c>
      <c r="I73" s="224"/>
      <c r="J73" s="224" t="s">
        <v>144</v>
      </c>
      <c r="K73" s="228"/>
      <c r="L73" s="228"/>
      <c r="M73" s="229"/>
      <c r="N73" s="102"/>
    </row>
  </sheetData>
  <mergeCells count="38">
    <mergeCell ref="A1:M1"/>
    <mergeCell ref="D3:M9"/>
    <mergeCell ref="A3:C9"/>
    <mergeCell ref="A11:A21"/>
    <mergeCell ref="B11:D11"/>
    <mergeCell ref="F11:H11"/>
    <mergeCell ref="J11:L11"/>
    <mergeCell ref="M11:M21"/>
    <mergeCell ref="J17:L17"/>
    <mergeCell ref="J19:L21"/>
    <mergeCell ref="A23:A33"/>
    <mergeCell ref="B23:D23"/>
    <mergeCell ref="F23:H23"/>
    <mergeCell ref="J23:L23"/>
    <mergeCell ref="M23:M33"/>
    <mergeCell ref="J29:L29"/>
    <mergeCell ref="J31:L33"/>
    <mergeCell ref="A35:A45"/>
    <mergeCell ref="B35:D35"/>
    <mergeCell ref="F35:H35"/>
    <mergeCell ref="J35:L35"/>
    <mergeCell ref="M35:M45"/>
    <mergeCell ref="J41:L41"/>
    <mergeCell ref="J43:L45"/>
    <mergeCell ref="A47:A57"/>
    <mergeCell ref="B47:D47"/>
    <mergeCell ref="F47:H47"/>
    <mergeCell ref="J47:L47"/>
    <mergeCell ref="M47:M57"/>
    <mergeCell ref="J53:L53"/>
    <mergeCell ref="J55:L57"/>
    <mergeCell ref="A59:A69"/>
    <mergeCell ref="B59:D59"/>
    <mergeCell ref="F59:H59"/>
    <mergeCell ref="J59:L59"/>
    <mergeCell ref="M59:M69"/>
    <mergeCell ref="J65:L65"/>
    <mergeCell ref="J67:L69"/>
  </mergeCells>
  <pageMargins left="0.25" right="0.25" top="0.25" bottom="0.25" header="0" footer="0"/>
  <pageSetup scale="50"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Hide!$A$1:$A$12</xm:f>
          </x14:formula1>
          <xm:sqref>G13:G20 K13:K15 K25:K27 G37:G44 K37:K39 G25:G32 G49:G56 K49:K51 C25:C32 C13:C20 C37:C44 C49:C56 C61:C68 K61:K63 G61:G68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G43" sqref="G43"/>
    </sheetView>
  </sheetViews>
  <sheetFormatPr defaultRowHeight="15" x14ac:dyDescent="0.25"/>
  <cols>
    <col min="1" max="1" width="15.85546875" customWidth="1"/>
  </cols>
  <sheetData>
    <row r="1" spans="1:1" x14ac:dyDescent="0.25">
      <c r="A1" t="s">
        <v>8</v>
      </c>
    </row>
    <row r="2" spans="1:1" x14ac:dyDescent="0.25">
      <c r="A2" t="s">
        <v>99</v>
      </c>
    </row>
    <row r="3" spans="1:1" x14ac:dyDescent="0.25">
      <c r="A3" t="s">
        <v>13</v>
      </c>
    </row>
    <row r="4" spans="1:1" x14ac:dyDescent="0.25">
      <c r="A4" t="s">
        <v>100</v>
      </c>
    </row>
    <row r="5" spans="1:1" x14ac:dyDescent="0.25">
      <c r="A5" t="s">
        <v>120</v>
      </c>
    </row>
    <row r="6" spans="1:1" x14ac:dyDescent="0.25">
      <c r="A6" t="s">
        <v>121</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BBA-Kines Checklist</vt:lpstr>
      <vt:lpstr>BBA-Kines Course Plan 4yr</vt:lpstr>
      <vt:lpstr>BBA-Kines Course Plan 5yr</vt:lpstr>
      <vt:lpstr>Sample</vt:lpstr>
      <vt:lpstr>Hide</vt:lpstr>
      <vt:lpstr>'BBA-Kines Checklist'!Print_Area</vt:lpstr>
      <vt:lpstr>'BBA-Kines Course Plan 4yr'!Print_Area</vt:lpstr>
      <vt:lpstr>'BBA-Kines Course Plan 5yr'!Print_Area</vt:lpstr>
      <vt:lpstr>Sample!Print_Area</vt:lpstr>
      <vt:lpstr>'BBA-Kines Checklist'!Print_Titles</vt:lpstr>
      <vt:lpstr>'BBA-Kines Course Plan 5yr'!Print_Titles</vt:lpstr>
      <vt:lpstr>Sample!Print_Titles</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Melvin, Shauna</cp:lastModifiedBy>
  <cp:lastPrinted>2014-06-24T13:37:29Z</cp:lastPrinted>
  <dcterms:created xsi:type="dcterms:W3CDTF">2012-07-16T13:14:58Z</dcterms:created>
  <dcterms:modified xsi:type="dcterms:W3CDTF">2015-08-26T20:30:22Z</dcterms:modified>
</cp:coreProperties>
</file>