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Academic Advising_Undergraduate\PDP Templates\"/>
    </mc:Choice>
  </mc:AlternateContent>
  <bookViews>
    <workbookView xWindow="0" yWindow="0" windowWidth="28800" windowHeight="12300" tabRatio="775"/>
  </bookViews>
  <sheets>
    <sheet name="PDP Course Planning 4 year"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4 year'!$A$1:$N$70</definedName>
    <definedName name="Requirement">'PDP Course Planning 4 year'!$B$71:$B$83</definedName>
    <definedName name="Requirements" localSheetId="1">#REF!</definedName>
    <definedName name="Requirements">#REF!</definedName>
    <definedName name="Type">'PDP Course Planning 4 year'!$C$71:$C$76</definedName>
    <definedName name="Z_1AF295D8_6156_44B0_BDD6_BF963E056357_.wvu.PrintArea" localSheetId="0" hidden="1">'PDP Course Planning 4 year'!$A$1:$N$70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L23" i="7" l="1"/>
  <c r="M23" i="7" l="1"/>
  <c r="N23" i="7" s="1"/>
  <c r="D80" i="5" l="1"/>
  <c r="D81" i="5" s="1"/>
  <c r="D68" i="1"/>
  <c r="N22" i="7" l="1"/>
  <c r="I22" i="7" s="1"/>
  <c r="N24" i="7"/>
  <c r="I24" i="7" s="1"/>
  <c r="I23" i="7" l="1"/>
  <c r="D69" i="1"/>
  <c r="H81" i="5" l="1"/>
  <c r="H69" i="1"/>
  <c r="L61" i="5" l="1"/>
  <c r="H78" i="5"/>
  <c r="D78" i="5"/>
  <c r="H66" i="5"/>
  <c r="D66" i="5"/>
  <c r="H54" i="5"/>
  <c r="D54" i="5"/>
  <c r="L49" i="5"/>
  <c r="H42" i="5"/>
  <c r="D42" i="5"/>
  <c r="L37" i="5"/>
  <c r="H30" i="5"/>
  <c r="D30" i="5"/>
  <c r="L26" i="5"/>
  <c r="H80" i="5" l="1"/>
  <c r="H82" i="5"/>
  <c r="H66" i="1"/>
  <c r="D66" i="1"/>
  <c r="H54" i="1"/>
  <c r="D54" i="1"/>
  <c r="L49" i="1"/>
  <c r="H42" i="1"/>
  <c r="D42" i="1"/>
  <c r="L37" i="1"/>
  <c r="H30" i="1"/>
  <c r="D30" i="1"/>
  <c r="L26" i="1"/>
  <c r="D72" i="1" l="1"/>
  <c r="H68" i="1" s="1"/>
  <c r="H70" i="1"/>
</calcChain>
</file>

<file path=xl/sharedStrings.xml><?xml version="1.0" encoding="utf-8"?>
<sst xmlns="http://schemas.openxmlformats.org/spreadsheetml/2006/main" count="465" uniqueCount="162">
  <si>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</si>
  <si>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</si>
  <si>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</si>
  <si>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</si>
  <si>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</si>
  <si>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</si>
  <si>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</si>
  <si>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</si>
  <si>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</si>
  <si>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</si>
  <si>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</si>
  <si>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</si>
  <si>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</si>
  <si>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</si>
  <si>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</si>
  <si>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</si>
  <si>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</si>
  <si>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</si>
  <si>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</si>
  <si>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</si>
  <si>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120 Total Credits Required</t>
  </si>
  <si>
    <t>Business credits</t>
  </si>
  <si>
    <t>BA 200</t>
  </si>
  <si>
    <t>TO 301</t>
  </si>
  <si>
    <t>TO 313</t>
  </si>
  <si>
    <t>BCOM 350</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</si>
  <si>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</si>
  <si>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</si>
  <si>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</si>
  <si>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</si>
  <si>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</si>
  <si>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</si>
  <si>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</si>
  <si>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</si>
  <si>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</si>
  <si>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</si>
  <si>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</si>
  <si>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</si>
  <si>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</si>
  <si>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</si>
  <si>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</si>
  <si>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</si>
  <si>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</si>
  <si>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</si>
  <si>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</si>
  <si>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</si>
  <si>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</si>
  <si>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</si>
  <si>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</si>
  <si>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</si>
  <si>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</si>
  <si>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</si>
  <si>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</si>
  <si>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U of M Credit</t>
  </si>
  <si>
    <t>A Levels</t>
  </si>
  <si>
    <t>Econ 102</t>
  </si>
  <si>
    <t>HUM</t>
  </si>
  <si>
    <t>S.S.</t>
  </si>
  <si>
    <t>Pre-BBA credits</t>
  </si>
  <si>
    <t xml:space="preserve">Pre-BBA credits toward 120 Minimum   </t>
  </si>
  <si>
    <t>Pre-U of M credit</t>
  </si>
  <si>
    <t>Core Requirements</t>
  </si>
  <si>
    <t>Business Electives: Coursework needed to reach 58 total business credits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</si>
  <si>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</si>
  <si>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</si>
  <si>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</si>
  <si>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</si>
  <si>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</si>
  <si>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</si>
  <si>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</si>
  <si>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</si>
  <si>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</si>
  <si>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</si>
  <si>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</si>
  <si>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</si>
  <si>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</si>
  <si>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</si>
  <si>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</si>
  <si>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</si>
  <si>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</si>
  <si>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</si>
  <si>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</si>
  <si>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</si>
  <si>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</si>
  <si>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</si>
  <si>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</si>
  <si>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</si>
  <si>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</si>
  <si>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</si>
  <si>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</si>
  <si>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</si>
  <si>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</si>
  <si>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</si>
  <si>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</si>
  <si>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</si>
  <si>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</si>
  <si>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</si>
  <si>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</si>
  <si>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</si>
  <si>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</si>
  <si>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</si>
  <si>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</si>
  <si>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</si>
  <si>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t>Total Credits Required</t>
  </si>
  <si>
    <t>BBA - Four Year Plan</t>
  </si>
  <si>
    <t>BA 100</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</si>
  <si>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</si>
  <si>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</si>
  <si>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</si>
  <si>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</si>
  <si>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</si>
  <si>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</si>
  <si>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</si>
  <si>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</si>
  <si>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</si>
  <si>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</si>
  <si>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</si>
  <si>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</si>
  <si>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</si>
  <si>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</si>
  <si>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</si>
  <si>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</si>
  <si>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</si>
  <si>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</si>
  <si>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</si>
  <si>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</si>
  <si>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</si>
  <si>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</si>
  <si>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</si>
  <si>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</si>
  <si>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</si>
  <si>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120.0 Total Credits</t>
    </r>
    <r>
      <rPr>
        <sz val="6"/>
        <color rgb="FF000000"/>
        <rFont val="NewsGoth BT"/>
        <family val="2"/>
      </rPr>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</si>
  <si>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</si>
  <si>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</si>
  <si>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</si>
  <si>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</si>
  <si>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</si>
  <si>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FA &amp; WN</t>
  </si>
  <si>
    <t>Foundations in Learning Business</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</si>
  <si>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</si>
  <si>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</si>
  <si>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</si>
  <si>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</si>
  <si>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</si>
  <si>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t>BBA Degree Plan Checklist - Fall 2017 - First Year Start</t>
  </si>
  <si>
    <t>BBA - Five Year Plan</t>
  </si>
  <si>
    <t>Additional Questions or Notes</t>
  </si>
  <si>
    <t>Non-BUS</t>
  </si>
  <si>
    <t>Non-BUS or BUS</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</si>
  <si>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this course must be completed and posted to your transcript by the start of the Fall term Junior year.
--ECON 101 and 102 will not satisfy the Social Science Distribution Requirement.
--Capstone Course (variable 1 - 7.5  credit hours, most will be 3 credit hours) taken Winter of Senior Year.</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</si>
  <si>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58 total business credits
--ECON 102:  this course must be completed and posted on your transcript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1.5 - 7.5  credit hours, most will be 3 credit hours) taken Winter of Senior Year.  </t>
    </r>
  </si>
  <si>
    <t>First Year Req.</t>
  </si>
  <si>
    <t>Notes/Goals</t>
  </si>
  <si>
    <t>Pre- U-M credit</t>
  </si>
  <si>
    <t>BBA First Year</t>
  </si>
  <si>
    <t>(select year)</t>
  </si>
  <si>
    <t>BA 400</t>
  </si>
  <si>
    <t>61 Business Credits Required</t>
  </si>
  <si>
    <t>Senior Signature Learning Experience</t>
  </si>
  <si>
    <t>61.0 Business Credits</t>
  </si>
  <si>
    <t>Inclusive Leaders Pathway (ILP)</t>
  </si>
  <si>
    <r>
      <rPr>
        <sz val="11"/>
        <color theme="1"/>
        <rFont val="Wingdings"/>
        <charset val="2"/>
      </rPr>
      <t>q</t>
    </r>
    <r>
      <rPr>
        <sz val="11"/>
        <color theme="1"/>
        <rFont val="NewsGoth BT"/>
      </rPr>
      <t xml:space="preserve"> ILP 1         </t>
    </r>
    <r>
      <rPr>
        <sz val="11"/>
        <color theme="1"/>
        <rFont val="Wingdings"/>
        <charset val="2"/>
      </rPr>
      <t>q</t>
    </r>
    <r>
      <rPr>
        <sz val="11"/>
        <color theme="1"/>
        <rFont val="NewsGoth BT"/>
      </rPr>
      <t xml:space="preserve"> ILP 2        </t>
    </r>
    <r>
      <rPr>
        <sz val="11"/>
        <color theme="1"/>
        <rFont val="Wingdings"/>
        <charset val="2"/>
      </rPr>
      <t>q</t>
    </r>
    <r>
      <rPr>
        <sz val="11"/>
        <color theme="1"/>
        <rFont val="NewsGoth BT"/>
      </rPr>
      <t xml:space="preserve"> ILP 3        </t>
    </r>
    <r>
      <rPr>
        <sz val="11"/>
        <color theme="1"/>
        <rFont val="Wingdings"/>
        <charset val="2"/>
      </rPr>
      <t>q</t>
    </r>
    <r>
      <rPr>
        <sz val="11"/>
        <color theme="1"/>
        <rFont val="NewsGoth BT"/>
      </rPr>
      <t xml:space="preserve"> ILP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</si>
</sst>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11"/>
      <color theme="1"/>
      <name val="NewsGoth BT"/>
    </font>
  </fonts>
  <fills count="12">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s>
  <borders count="160">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medium">
        <color auto="1"/>
      </left>
      <right/>
      <top style="thin">
        <color auto="1"/>
      </top>
      <bottom style="medium">
        <color auto="1"/>
      </bottom>
      <diagonal/>
    </border>
    <border diagonalDown="1">
      <left/>
      <right style="thin">
        <color auto="1"/>
      </right>
      <top style="thin">
        <color auto="1"/>
      </top>
      <bottom style="medium">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diagonalDown="1">
      <left style="medium">
        <color auto="1"/>
      </left>
      <right style="medium">
        <color auto="1"/>
      </right>
      <top/>
      <bottom style="medium">
        <color auto="1"/>
      </bottom>
      <diagonal/>
    </border>
    <border>
      <left/>
      <right style="medium">
        <color indexed="64"/>
      </right>
      <top/>
      <bottom style="medium">
        <color indexed="64"/>
      </bottom>
      <diagonal/>
    </border>
    <border>
      <left style="medium">
        <color rgb="FF000000"/>
      </left>
      <right/>
      <top style="medium">
        <color auto="1"/>
      </top>
      <bottom style="medium">
        <color auto="1"/>
      </bottom>
      <diagonal/>
    </border>
    <border>
      <left style="medium">
        <color rgb="FF000000"/>
      </left>
      <right/>
      <top style="medium">
        <color rgb="FF000000"/>
      </top>
      <bottom style="medium">
        <color rgb="FF000000"/>
      </bottom>
      <diagonal/>
    </border>
    <border>
      <left/>
      <right style="medium">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1">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0" fillId="0" borderId="0" xfId="0" applyProtection="1"/>
    <xf numFmtId="0" fontId="3" fillId="0" borderId="82" xfId="0" applyFont="1" applyBorder="1" applyAlignment="1" applyProtection="1">
      <alignment horizontal="left" vertical="center"/>
      <protection locked="0"/>
    </xf>
    <xf numFmtId="0" fontId="3" fillId="0" borderId="32" xfId="0" applyFont="1" applyBorder="1" applyProtection="1"/>
    <xf numFmtId="164" fontId="3" fillId="0" borderId="36" xfId="0" applyNumberFormat="1" applyFont="1" applyBorder="1" applyAlignment="1" applyProtection="1">
      <alignment horizontal="center" vertical="center"/>
    </xf>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0" fillId="0" borderId="0" xfId="0" applyBorder="1" applyAlignment="1" applyProtection="1">
      <alignment horizontal="lef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4"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6" xfId="0" applyFont="1" applyBorder="1" applyProtection="1">
      <protection locked="0"/>
    </xf>
    <xf numFmtId="0" fontId="8" fillId="0" borderId="0" xfId="0" applyFont="1" applyAlignment="1" applyProtection="1">
      <alignment horizontal="center" vertical="center"/>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1" xfId="0" applyNumberFormat="1" applyFont="1" applyBorder="1" applyAlignment="1" applyProtection="1">
      <alignment horizontal="left" vertical="center"/>
      <protection locked="0"/>
    </xf>
    <xf numFmtId="0" fontId="6" fillId="0" borderId="92"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164" fontId="6" fillId="0" borderId="93" xfId="0" applyNumberFormat="1"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0" fontId="6" fillId="0" borderId="97" xfId="0" applyFont="1" applyBorder="1" applyAlignment="1" applyProtection="1">
      <alignment vertical="center"/>
      <protection locked="0"/>
    </xf>
    <xf numFmtId="164" fontId="6" fillId="0" borderId="97" xfId="0" applyNumberFormat="1" applyFont="1" applyBorder="1" applyAlignment="1" applyProtection="1">
      <alignment horizontal="left" vertical="center"/>
      <protection locked="0"/>
    </xf>
    <xf numFmtId="0" fontId="6" fillId="0" borderId="98"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5"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0" fillId="0" borderId="125" xfId="0" applyBorder="1" applyAlignment="1" applyProtection="1">
      <alignment horizontal="left" vertical="top" wrapText="1"/>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3" xfId="0" applyFont="1" applyFill="1" applyBorder="1" applyAlignment="1" applyProtection="1">
      <alignment horizontal="left" vertical="center"/>
    </xf>
    <xf numFmtId="0" fontId="6" fillId="9" borderId="96" xfId="0" applyFont="1" applyFill="1" applyBorder="1" applyAlignment="1" applyProtection="1">
      <alignment vertical="center"/>
    </xf>
    <xf numFmtId="0" fontId="6" fillId="9" borderId="97"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99" xfId="0" applyFont="1" applyFill="1" applyBorder="1" applyAlignment="1" applyProtection="1">
      <alignment vertical="center"/>
    </xf>
    <xf numFmtId="164" fontId="6" fillId="9" borderId="101" xfId="0" applyNumberFormat="1" applyFont="1" applyFill="1" applyBorder="1" applyAlignment="1" applyProtection="1">
      <alignment horizontal="left" vertical="center"/>
      <protection hidden="1"/>
    </xf>
    <xf numFmtId="0" fontId="6" fillId="9" borderId="102" xfId="0" applyFont="1" applyFill="1" applyBorder="1" applyAlignment="1" applyProtection="1">
      <alignment vertical="center"/>
    </xf>
    <xf numFmtId="164" fontId="6" fillId="9" borderId="93" xfId="0" applyNumberFormat="1" applyFont="1" applyFill="1" applyBorder="1" applyAlignment="1" applyProtection="1">
      <alignment horizontal="left" vertical="center"/>
      <protection hidden="1"/>
    </xf>
    <xf numFmtId="164" fontId="6" fillId="9" borderId="94" xfId="0" applyNumberFormat="1" applyFont="1" applyFill="1" applyBorder="1" applyAlignment="1" applyProtection="1">
      <alignment horizontal="left" vertical="center"/>
      <protection hidden="1"/>
    </xf>
    <xf numFmtId="0" fontId="6" fillId="9" borderId="103" xfId="0" applyFont="1" applyFill="1" applyBorder="1" applyAlignment="1" applyProtection="1">
      <alignment vertical="center"/>
    </xf>
    <xf numFmtId="164" fontId="6" fillId="9" borderId="106" xfId="0" applyNumberFormat="1" applyFont="1" applyFill="1" applyBorder="1" applyAlignment="1" applyProtection="1">
      <alignment horizontal="left" vertical="center"/>
      <protection hidden="1"/>
    </xf>
    <xf numFmtId="0" fontId="6" fillId="9" borderId="108" xfId="0" applyFont="1" applyFill="1" applyBorder="1" applyAlignment="1" applyProtection="1">
      <alignment vertical="center"/>
    </xf>
    <xf numFmtId="0" fontId="6" fillId="9" borderId="109" xfId="0" applyFont="1" applyFill="1" applyBorder="1" applyAlignment="1" applyProtection="1">
      <alignment vertical="center"/>
    </xf>
    <xf numFmtId="0" fontId="6" fillId="9" borderId="95" xfId="0" applyFont="1" applyFill="1" applyBorder="1" applyAlignment="1" applyProtection="1">
      <alignment vertical="center"/>
    </xf>
    <xf numFmtId="0" fontId="6" fillId="9" borderId="110" xfId="0" applyFont="1" applyFill="1" applyBorder="1" applyAlignment="1" applyProtection="1">
      <alignment vertical="center"/>
    </xf>
    <xf numFmtId="0" fontId="6" fillId="9" borderId="111" xfId="0" applyFont="1" applyFill="1" applyBorder="1" applyAlignment="1" applyProtection="1">
      <alignment vertical="center"/>
    </xf>
    <xf numFmtId="0" fontId="6" fillId="9" borderId="108"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5" xfId="0" applyFont="1" applyFill="1" applyBorder="1" applyAlignment="1" applyProtection="1">
      <alignment horizontal="left" vertical="center"/>
    </xf>
    <xf numFmtId="0" fontId="6" fillId="9" borderId="114" xfId="0" applyFont="1" applyFill="1" applyBorder="1" applyAlignment="1" applyProtection="1">
      <alignment horizontal="left" vertical="center"/>
    </xf>
    <xf numFmtId="164" fontId="6" fillId="10" borderId="105"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99" xfId="0" applyFont="1" applyFill="1" applyBorder="1" applyAlignment="1" applyProtection="1">
      <alignment vertical="center"/>
      <protection hidden="1"/>
    </xf>
    <xf numFmtId="0" fontId="6" fillId="9" borderId="100" xfId="0" applyFont="1" applyFill="1" applyBorder="1" applyAlignment="1" applyProtection="1">
      <alignment vertical="center"/>
      <protection hidden="1"/>
    </xf>
    <xf numFmtId="0" fontId="6" fillId="9" borderId="102" xfId="0" applyFont="1" applyFill="1" applyBorder="1" applyAlignment="1" applyProtection="1">
      <alignment vertical="center"/>
      <protection hidden="1"/>
    </xf>
    <xf numFmtId="0" fontId="6" fillId="9" borderId="96" xfId="0" applyFont="1" applyFill="1" applyBorder="1" applyAlignment="1" applyProtection="1">
      <alignment vertical="center"/>
      <protection hidden="1"/>
    </xf>
    <xf numFmtId="0" fontId="6" fillId="9" borderId="104"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8" fillId="0" borderId="0" xfId="0" applyFont="1" applyAlignment="1" applyProtection="1">
      <alignment horizontal="center" vertical="center"/>
    </xf>
    <xf numFmtId="0" fontId="0" fillId="0" borderId="125" xfId="0" applyBorder="1" applyAlignment="1" applyProtection="1">
      <alignment horizontal="left" vertical="top" wrapText="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5" xfId="0" applyFont="1" applyBorder="1" applyAlignment="1" applyProtection="1">
      <alignment vertical="center"/>
    </xf>
    <xf numFmtId="0" fontId="5" fillId="0" borderId="136" xfId="0" applyFont="1" applyBorder="1" applyAlignment="1" applyProtection="1">
      <alignment vertical="center"/>
    </xf>
    <xf numFmtId="0" fontId="5" fillId="0" borderId="137"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5" xfId="0" applyFont="1" applyBorder="1" applyAlignment="1" applyProtection="1">
      <alignment vertical="center"/>
    </xf>
    <xf numFmtId="164" fontId="3" fillId="0" borderId="86" xfId="0" applyNumberFormat="1" applyFont="1" applyBorder="1" applyAlignment="1" applyProtection="1">
      <alignment horizontal="center" vertical="center"/>
      <protection locked="0"/>
    </xf>
    <xf numFmtId="164" fontId="3" fillId="0" borderId="146"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32" xfId="0" applyFont="1" applyBorder="1" applyAlignment="1" applyProtection="1">
      <alignment vertical="center"/>
    </xf>
    <xf numFmtId="0" fontId="5" fillId="0" borderId="107"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7" xfId="0" applyFont="1" applyBorder="1" applyAlignment="1" applyProtection="1">
      <alignment vertical="center"/>
    </xf>
    <xf numFmtId="0" fontId="5" fillId="0" borderId="148" xfId="0" applyFont="1" applyBorder="1" applyAlignment="1" applyProtection="1">
      <alignment horizontal="left" vertical="center"/>
    </xf>
    <xf numFmtId="0" fontId="5" fillId="0" borderId="10" xfId="0" applyFont="1" applyBorder="1" applyAlignment="1" applyProtection="1">
      <alignment vertical="center"/>
    </xf>
    <xf numFmtId="0" fontId="0" fillId="0" borderId="0" xfId="0" applyBorder="1" applyAlignment="1" applyProtection="1">
      <alignment horizontal="left" vertical="top" wrapText="1"/>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5" fillId="0" borderId="133" xfId="0" applyFont="1" applyBorder="1" applyAlignment="1" applyProtection="1">
      <alignment vertical="center"/>
      <protection locked="0"/>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0" fontId="16" fillId="0" borderId="0" xfId="0" applyFont="1" applyAlignment="1" applyProtection="1">
      <alignment horizontal="left" vertical="center" wrapText="1"/>
    </xf>
    <xf numFmtId="0" fontId="6" fillId="0" borderId="95" xfId="0" applyFont="1" applyBorder="1" applyAlignment="1" applyProtection="1">
      <alignment vertical="center"/>
      <protection locked="0"/>
    </xf>
    <xf numFmtId="0" fontId="6" fillId="0" borderId="9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3"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0" fillId="9" borderId="150"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7" xfId="0" applyFont="1" applyBorder="1" applyAlignment="1" applyProtection="1">
      <alignment horizontal="left" vertical="center"/>
      <protection locked="0"/>
    </xf>
    <xf numFmtId="0" fontId="6" fillId="2" borderId="151"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6" fillId="0" borderId="107"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4"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2" xfId="0" applyFont="1" applyFill="1" applyBorder="1" applyAlignment="1" applyProtection="1">
      <alignment horizontal="left" vertical="center" wrapText="1"/>
    </xf>
    <xf numFmtId="164" fontId="6" fillId="10" borderId="100" xfId="0" applyNumberFormat="1" applyFont="1" applyFill="1" applyBorder="1" applyAlignment="1" applyProtection="1">
      <alignment horizontal="left" vertical="center"/>
      <protection locked="0"/>
    </xf>
    <xf numFmtId="164" fontId="6" fillId="10" borderId="90"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6" fillId="0" borderId="152" xfId="0" applyFont="1" applyBorder="1" applyAlignment="1" applyProtection="1">
      <alignment horizontal="left" vertical="center"/>
      <protection locked="0"/>
    </xf>
    <xf numFmtId="0" fontId="14" fillId="2" borderId="140" xfId="0" applyFont="1" applyFill="1" applyBorder="1" applyAlignment="1" applyProtection="1">
      <alignment vertical="center"/>
    </xf>
    <xf numFmtId="0" fontId="14" fillId="2" borderId="139" xfId="0" applyFont="1" applyFill="1" applyBorder="1" applyAlignment="1" applyProtection="1">
      <alignment vertical="center"/>
    </xf>
    <xf numFmtId="0" fontId="16" fillId="2" borderId="139" xfId="0" applyFont="1" applyFill="1" applyBorder="1" applyAlignment="1" applyProtection="1">
      <alignment vertical="center"/>
    </xf>
    <xf numFmtId="0" fontId="14" fillId="2" borderId="138" xfId="0" applyFont="1" applyFill="1" applyBorder="1" applyAlignment="1" applyProtection="1">
      <alignment vertical="center"/>
    </xf>
    <xf numFmtId="0" fontId="14" fillId="0" borderId="153" xfId="0" applyFont="1" applyFill="1" applyBorder="1" applyAlignment="1" applyProtection="1">
      <alignment vertical="center" textRotation="90"/>
    </xf>
    <xf numFmtId="0" fontId="14" fillId="2" borderId="47"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14" fillId="2" borderId="20" xfId="0" applyFont="1" applyFill="1" applyBorder="1" applyAlignment="1" applyProtection="1">
      <alignment vertical="center"/>
    </xf>
    <xf numFmtId="0" fontId="16" fillId="0" borderId="68" xfId="0" applyFont="1" applyFill="1" applyBorder="1" applyAlignment="1" applyProtection="1">
      <alignment horizontal="left" vertical="center" wrapText="1"/>
    </xf>
    <xf numFmtId="0" fontId="0" fillId="0" borderId="68" xfId="0" applyFill="1" applyBorder="1" applyAlignment="1" applyProtection="1">
      <alignment horizontal="left" vertical="center"/>
    </xf>
    <xf numFmtId="0" fontId="5" fillId="2" borderId="3"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0" xfId="0" applyFont="1" applyFill="1" applyBorder="1" applyAlignment="1" applyProtection="1">
      <alignment horizontal="center" vertical="center"/>
    </xf>
    <xf numFmtId="0" fontId="5" fillId="2" borderId="144"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0" fontId="5" fillId="2" borderId="2"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154" xfId="0" applyFont="1" applyFill="1" applyBorder="1" applyAlignment="1" applyProtection="1">
      <alignment horizontal="right" vertical="center"/>
    </xf>
    <xf numFmtId="0" fontId="5" fillId="2" borderId="155" xfId="0" applyFont="1" applyFill="1" applyBorder="1" applyAlignment="1" applyProtection="1">
      <alignment horizontal="right" vertical="center"/>
    </xf>
    <xf numFmtId="0" fontId="5" fillId="2" borderId="85" xfId="0" applyFont="1" applyFill="1" applyBorder="1" applyAlignment="1" applyProtection="1">
      <alignment horizontal="right" vertical="center"/>
    </xf>
    <xf numFmtId="0" fontId="5" fillId="2" borderId="83" xfId="0" applyFont="1" applyFill="1" applyBorder="1" applyAlignment="1" applyProtection="1">
      <alignment horizontal="right" vertical="center"/>
    </xf>
    <xf numFmtId="0" fontId="5" fillId="2" borderId="3" xfId="0" applyFont="1" applyFill="1" applyBorder="1" applyAlignment="1" applyProtection="1">
      <alignment horizontal="right" vertical="center"/>
    </xf>
    <xf numFmtId="0" fontId="0" fillId="0" borderId="0" xfId="0" applyAlignment="1" applyProtection="1">
      <alignment horizontal="left"/>
      <protection hidden="1"/>
    </xf>
    <xf numFmtId="0" fontId="5" fillId="2" borderId="70" xfId="0" applyFont="1" applyFill="1" applyBorder="1" applyAlignment="1" applyProtection="1">
      <alignment horizontal="left" vertical="center"/>
      <protection locked="0"/>
    </xf>
    <xf numFmtId="0" fontId="1" fillId="0" borderId="0" xfId="0" applyFont="1" applyAlignment="1" applyProtection="1">
      <alignment horizontal="left"/>
      <protection hidden="1"/>
    </xf>
    <xf numFmtId="0" fontId="5" fillId="2" borderId="139" xfId="0" applyFont="1" applyFill="1" applyBorder="1" applyAlignment="1" applyProtection="1">
      <alignment horizontal="left" vertical="center"/>
      <protection locked="0"/>
    </xf>
    <xf numFmtId="0" fontId="5" fillId="2" borderId="138" xfId="0" applyFont="1" applyFill="1" applyBorder="1" applyAlignment="1" applyProtection="1">
      <alignment horizontal="right" vertical="center"/>
    </xf>
    <xf numFmtId="0" fontId="5" fillId="2" borderId="44" xfId="0" applyFont="1" applyFill="1" applyBorder="1" applyAlignment="1" applyProtection="1">
      <alignment horizontal="right" vertical="center"/>
    </xf>
    <xf numFmtId="0" fontId="3" fillId="0" borderId="31" xfId="0" applyFont="1" applyBorder="1" applyAlignment="1" applyProtection="1">
      <alignment horizontal="left" vertical="center"/>
    </xf>
    <xf numFmtId="0" fontId="14" fillId="10" borderId="156" xfId="0" applyFont="1" applyFill="1" applyBorder="1" applyAlignment="1" applyProtection="1">
      <alignment vertical="center" textRotation="90"/>
    </xf>
    <xf numFmtId="0" fontId="16" fillId="0" borderId="153" xfId="0" applyFont="1" applyFill="1" applyBorder="1" applyAlignment="1" applyProtection="1">
      <alignment horizontal="left" vertical="center" wrapText="1"/>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2" borderId="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3" borderId="7"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0" fillId="0" borderId="117" xfId="0" applyBorder="1" applyAlignment="1" applyProtection="1">
      <alignment horizontal="left" vertical="top" wrapText="1"/>
    </xf>
    <xf numFmtId="0" fontId="0" fillId="0" borderId="124" xfId="0" applyBorder="1" applyAlignment="1" applyProtection="1">
      <alignment horizontal="left" vertical="top" wrapText="1"/>
    </xf>
    <xf numFmtId="0" fontId="0" fillId="0" borderId="127"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8" xfId="0" applyBorder="1" applyAlignment="1" applyProtection="1">
      <alignment horizontal="left" vertical="top" wrapText="1"/>
    </xf>
    <xf numFmtId="0" fontId="0" fillId="0" borderId="126"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29" xfId="0" applyBorder="1" applyAlignment="1" applyProtection="1">
      <alignment horizontal="left" vertical="top" wrapText="1"/>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2" fillId="3" borderId="87" xfId="0" applyFont="1" applyFill="1" applyBorder="1" applyAlignment="1" applyProtection="1">
      <alignment horizontal="center" vertical="center" textRotation="90" wrapText="1"/>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8" fillId="0" borderId="0" xfId="0" applyFont="1" applyAlignment="1" applyProtection="1">
      <alignment horizontal="center" vertical="center"/>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5" fillId="3" borderId="121" xfId="0" applyFont="1" applyFill="1" applyBorder="1" applyAlignment="1" applyProtection="1">
      <alignment horizontal="center" vertical="center" textRotation="90"/>
    </xf>
    <xf numFmtId="0" fontId="5" fillId="3" borderId="122" xfId="0" applyFont="1" applyFill="1" applyBorder="1" applyAlignment="1" applyProtection="1">
      <alignment horizontal="center" vertical="center" textRotation="90"/>
    </xf>
    <xf numFmtId="0" fontId="5" fillId="3" borderId="123"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8" xfId="0" applyFont="1" applyFill="1" applyBorder="1" applyAlignment="1" applyProtection="1">
      <alignment horizontal="center" vertical="center" textRotation="90"/>
    </xf>
    <xf numFmtId="0" fontId="5" fillId="2" borderId="20"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14" fillId="7" borderId="157" xfId="0" applyFont="1" applyFill="1" applyBorder="1" applyAlignment="1" applyProtection="1">
      <alignment horizontal="center" vertical="center" textRotation="90"/>
    </xf>
    <xf numFmtId="0" fontId="14" fillId="7" borderId="158" xfId="0" applyFont="1" applyFill="1" applyBorder="1" applyAlignment="1" applyProtection="1">
      <alignment horizontal="center" vertical="center" textRotation="90"/>
    </xf>
    <xf numFmtId="0" fontId="14" fillId="7" borderId="159" xfId="0" applyFont="1" applyFill="1" applyBorder="1" applyAlignment="1" applyProtection="1">
      <alignment horizontal="center" vertical="center" textRotation="90"/>
    </xf>
    <xf numFmtId="0" fontId="14" fillId="11" borderId="121" xfId="0" applyFont="1" applyFill="1" applyBorder="1" applyAlignment="1" applyProtection="1">
      <alignment horizontal="center" vertical="center" textRotation="90"/>
    </xf>
    <xf numFmtId="0" fontId="14" fillId="11" borderId="122" xfId="0" applyFont="1" applyFill="1" applyBorder="1" applyAlignment="1" applyProtection="1">
      <alignment horizontal="center" vertical="center" textRotation="90"/>
    </xf>
    <xf numFmtId="0" fontId="14" fillId="11" borderId="123" xfId="0" applyFont="1" applyFill="1" applyBorder="1" applyAlignment="1" applyProtection="1">
      <alignment horizontal="center" vertical="center" textRotation="9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14" fillId="7" borderId="121" xfId="0" applyFont="1" applyFill="1" applyBorder="1" applyAlignment="1" applyProtection="1">
      <alignment horizontal="center" vertical="center" textRotation="90"/>
    </xf>
    <xf numFmtId="0" fontId="14" fillId="7" borderId="122" xfId="0" applyFont="1" applyFill="1" applyBorder="1" applyAlignment="1" applyProtection="1">
      <alignment horizontal="center" vertical="center" textRotation="90"/>
    </xf>
    <xf numFmtId="0" fontId="14" fillId="7" borderId="123" xfId="0" applyFont="1" applyFill="1" applyBorder="1" applyAlignment="1" applyProtection="1">
      <alignment horizontal="center" vertical="center" textRotation="90"/>
    </xf>
    <xf numFmtId="0" fontId="6" fillId="7" borderId="139" xfId="0" applyFont="1" applyFill="1" applyBorder="1" applyAlignment="1" applyProtection="1">
      <alignment horizontal="center" vertical="center"/>
    </xf>
    <xf numFmtId="0" fontId="6" fillId="7" borderId="140" xfId="0" applyFont="1" applyFill="1" applyBorder="1" applyAlignment="1" applyProtection="1">
      <alignment horizontal="center" vertical="center"/>
    </xf>
    <xf numFmtId="0" fontId="6" fillId="0" borderId="126" xfId="0" applyFont="1" applyBorder="1" applyAlignment="1" applyProtection="1">
      <alignment horizontal="left" vertical="center"/>
      <protection locked="0"/>
    </xf>
    <xf numFmtId="0" fontId="6" fillId="0" borderId="149"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118"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6" xfId="0" applyNumberFormat="1" applyFont="1" applyBorder="1" applyAlignment="1" applyProtection="1">
      <alignment horizontal="left" vertical="center"/>
      <protection locked="0"/>
    </xf>
    <xf numFmtId="164" fontId="6" fillId="0" borderId="118" xfId="0" applyNumberFormat="1" applyFont="1" applyBorder="1" applyAlignment="1" applyProtection="1">
      <alignment horizontal="left" vertical="center"/>
      <protection locked="0"/>
    </xf>
    <xf numFmtId="0" fontId="6" fillId="0" borderId="130" xfId="0" applyFont="1" applyBorder="1" applyAlignment="1" applyProtection="1">
      <alignment horizontal="left" vertical="center"/>
      <protection locked="0"/>
    </xf>
    <xf numFmtId="0" fontId="6" fillId="0" borderId="131" xfId="0" applyFont="1" applyBorder="1" applyAlignment="1" applyProtection="1">
      <alignment horizontal="left" vertical="center"/>
      <protection locked="0"/>
    </xf>
    <xf numFmtId="0" fontId="6" fillId="0" borderId="120" xfId="0" applyFont="1" applyBorder="1" applyAlignment="1" applyProtection="1">
      <alignment horizontal="left" vertical="top"/>
    </xf>
    <xf numFmtId="0" fontId="6" fillId="0" borderId="7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70" xfId="0" applyFont="1" applyBorder="1" applyAlignment="1" applyProtection="1">
      <alignment horizontal="left" vertical="top" wrapText="1"/>
      <protection locked="0"/>
    </xf>
    <xf numFmtId="0" fontId="6" fillId="0" borderId="119"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90"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7"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127"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8"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29"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5" xfId="0" applyFont="1" applyBorder="1" applyAlignment="1" applyProtection="1">
      <alignment horizontal="left" vertical="center"/>
      <protection locked="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6" fillId="0" borderId="95" xfId="0" applyFont="1" applyBorder="1" applyAlignment="1" applyProtection="1">
      <alignment horizontal="left" vertical="center"/>
      <protection locked="0"/>
    </xf>
    <xf numFmtId="0" fontId="6" fillId="0" borderId="96"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0" fontId="5" fillId="3" borderId="134" xfId="0" applyFont="1" applyFill="1" applyBorder="1" applyAlignment="1" applyProtection="1">
      <alignment horizontal="center" vertical="center" textRotation="90"/>
    </xf>
    <xf numFmtId="0" fontId="5" fillId="2" borderId="138" xfId="0" applyFont="1" applyFill="1" applyBorder="1" applyAlignment="1" applyProtection="1">
      <alignment horizontal="center" vertical="center"/>
    </xf>
    <xf numFmtId="0" fontId="5" fillId="2" borderId="139" xfId="0" applyFont="1" applyFill="1" applyBorder="1" applyAlignment="1" applyProtection="1">
      <alignment horizontal="center" vertical="center"/>
    </xf>
    <xf numFmtId="0" fontId="2" fillId="3" borderId="121" xfId="0" applyFont="1" applyFill="1" applyBorder="1" applyAlignment="1" applyProtection="1">
      <alignment horizontal="center" vertical="center" textRotation="90"/>
    </xf>
    <xf numFmtId="0" fontId="2" fillId="3" borderId="122" xfId="0" applyFont="1" applyFill="1" applyBorder="1" applyAlignment="1" applyProtection="1">
      <alignment horizontal="center" vertical="center" textRotation="90"/>
    </xf>
    <xf numFmtId="0" fontId="2" fillId="3" borderId="123"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3" fillId="0" borderId="14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42"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23" fillId="9" borderId="124" xfId="0" applyFont="1" applyFill="1" applyBorder="1" applyAlignment="1" applyProtection="1">
      <alignment horizontal="center" vertical="center"/>
    </xf>
    <xf numFmtId="0" fontId="23" fillId="9" borderId="127" xfId="0" applyFont="1" applyFill="1" applyBorder="1" applyAlignment="1" applyProtection="1">
      <alignment horizontal="center" vertical="center"/>
    </xf>
  </cellXfs>
  <cellStyles count="1">
    <cellStyle name="Normal" xfId="0" builtinId="0"/>
  </cellStyles>
  <dxfs count="112">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163008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163008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showGridLines="0" tabSelected="1" view="pageLayout" zoomScaleNormal="120" zoomScaleSheetLayoutView="80" workbookViewId="0">
      <selection activeCell="C56" sqref="C56"/>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6384" width="9.140625" style="24" hidden="1"/>
  </cols>
  <sheetData>
    <row r="1" spans="1:14" ht="30.75" customHeight="1">
      <c r="A1" s="342" t="s">
        <v>104</v>
      </c>
      <c r="B1" s="342"/>
      <c r="C1" s="342"/>
      <c r="D1" s="342"/>
      <c r="E1" s="342"/>
      <c r="F1" s="342"/>
      <c r="G1" s="342"/>
      <c r="H1" s="342"/>
      <c r="I1" s="342"/>
      <c r="J1" s="342"/>
      <c r="K1" s="342"/>
      <c r="L1" s="342"/>
      <c r="M1" s="342"/>
      <c r="N1" s="108"/>
    </row>
    <row r="2" spans="1:14" ht="4.5" customHeight="1">
      <c r="A2" s="109"/>
      <c r="B2" s="109"/>
      <c r="C2" s="109"/>
      <c r="D2" s="109"/>
      <c r="E2" s="109"/>
      <c r="F2" s="109"/>
      <c r="G2" s="109"/>
      <c r="H2" s="109"/>
      <c r="I2" s="109"/>
      <c r="J2" s="109"/>
      <c r="K2" s="109"/>
      <c r="L2" s="109"/>
      <c r="M2" s="109"/>
      <c r="N2" s="153"/>
    </row>
    <row r="3" spans="1:14" ht="18.75" customHeight="1">
      <c r="A3" s="305" t="s">
        <v>36</v>
      </c>
      <c r="B3" s="306"/>
      <c r="C3" s="307"/>
      <c r="D3" s="328" t="s">
        <v>150</v>
      </c>
      <c r="E3" s="329"/>
      <c r="F3" s="329"/>
      <c r="G3" s="329"/>
      <c r="H3" s="329"/>
      <c r="I3" s="329"/>
      <c r="J3" s="329"/>
      <c r="K3" s="329"/>
      <c r="L3" s="329"/>
      <c r="M3" s="330"/>
      <c r="N3" s="154"/>
    </row>
    <row r="4" spans="1:14" ht="18.75" customHeight="1">
      <c r="A4" s="308" t="s">
        <v>33</v>
      </c>
      <c r="B4" s="309"/>
      <c r="C4" s="310"/>
      <c r="D4" s="331"/>
      <c r="E4" s="332"/>
      <c r="F4" s="332"/>
      <c r="G4" s="332"/>
      <c r="H4" s="332"/>
      <c r="I4" s="332"/>
      <c r="J4" s="332"/>
      <c r="K4" s="332"/>
      <c r="L4" s="332"/>
      <c r="M4" s="333"/>
      <c r="N4" s="154"/>
    </row>
    <row r="5" spans="1:14" ht="18.75" customHeight="1">
      <c r="A5" s="308" t="s">
        <v>35</v>
      </c>
      <c r="B5" s="309"/>
      <c r="C5" s="310"/>
      <c r="D5" s="331"/>
      <c r="E5" s="332"/>
      <c r="F5" s="332"/>
      <c r="G5" s="332"/>
      <c r="H5" s="332"/>
      <c r="I5" s="332"/>
      <c r="J5" s="332"/>
      <c r="K5" s="332"/>
      <c r="L5" s="332"/>
      <c r="M5" s="333"/>
      <c r="N5" s="154"/>
    </row>
    <row r="6" spans="1:14" ht="18.75" customHeight="1">
      <c r="A6" s="308" t="s">
        <v>34</v>
      </c>
      <c r="B6" s="309"/>
      <c r="C6" s="310"/>
      <c r="D6" s="331"/>
      <c r="E6" s="332"/>
      <c r="F6" s="332"/>
      <c r="G6" s="332"/>
      <c r="H6" s="332"/>
      <c r="I6" s="332"/>
      <c r="J6" s="332"/>
      <c r="K6" s="332"/>
      <c r="L6" s="332"/>
      <c r="M6" s="333"/>
      <c r="N6" s="154"/>
    </row>
    <row r="7" spans="1:14" ht="18.75" customHeight="1">
      <c r="A7" s="30"/>
      <c r="B7" s="155"/>
      <c r="C7" s="31"/>
      <c r="D7" s="331"/>
      <c r="E7" s="332"/>
      <c r="F7" s="332"/>
      <c r="G7" s="332"/>
      <c r="H7" s="332"/>
      <c r="I7" s="332"/>
      <c r="J7" s="332"/>
      <c r="K7" s="332"/>
      <c r="L7" s="332"/>
      <c r="M7" s="333"/>
      <c r="N7" s="154"/>
    </row>
    <row r="8" spans="1:14" ht="18.75" customHeight="1">
      <c r="A8" s="32"/>
      <c r="B8" s="42"/>
      <c r="C8" s="33"/>
      <c r="D8" s="331"/>
      <c r="E8" s="332"/>
      <c r="F8" s="332"/>
      <c r="G8" s="332"/>
      <c r="H8" s="332"/>
      <c r="I8" s="332"/>
      <c r="J8" s="332"/>
      <c r="K8" s="332"/>
      <c r="L8" s="332"/>
      <c r="M8" s="333"/>
      <c r="N8" s="154"/>
    </row>
    <row r="9" spans="1:14" ht="18.75" customHeight="1">
      <c r="A9" s="32"/>
      <c r="B9" s="42"/>
      <c r="C9" s="33"/>
      <c r="D9" s="331"/>
      <c r="E9" s="332"/>
      <c r="F9" s="332"/>
      <c r="G9" s="332"/>
      <c r="H9" s="332"/>
      <c r="I9" s="332"/>
      <c r="J9" s="332"/>
      <c r="K9" s="332"/>
      <c r="L9" s="332"/>
      <c r="M9" s="333"/>
      <c r="N9" s="154"/>
    </row>
    <row r="10" spans="1:14" ht="53.25" customHeight="1">
      <c r="A10" s="34"/>
      <c r="B10" s="35"/>
      <c r="C10" s="36"/>
      <c r="D10" s="334"/>
      <c r="E10" s="335"/>
      <c r="F10" s="335"/>
      <c r="G10" s="335"/>
      <c r="H10" s="335"/>
      <c r="I10" s="335"/>
      <c r="J10" s="335"/>
      <c r="K10" s="335"/>
      <c r="L10" s="335"/>
      <c r="M10" s="336"/>
      <c r="N10" s="154"/>
    </row>
    <row r="11" spans="1:14" ht="9.75" customHeight="1" thickBot="1">
      <c r="A11" s="41"/>
      <c r="B11" s="42"/>
      <c r="C11" s="42"/>
      <c r="D11" s="43"/>
      <c r="E11" s="43"/>
      <c r="F11" s="43"/>
      <c r="G11" s="43"/>
      <c r="H11" s="43"/>
      <c r="I11" s="43"/>
      <c r="J11" s="43"/>
      <c r="K11" s="43"/>
      <c r="L11" s="43"/>
      <c r="M11" s="43"/>
      <c r="N11" s="43"/>
    </row>
    <row r="12" spans="1:14" ht="21" customHeight="1">
      <c r="A12" s="349" t="s">
        <v>153</v>
      </c>
      <c r="B12" s="44" t="s">
        <v>0</v>
      </c>
      <c r="C12" s="45" t="s">
        <v>41</v>
      </c>
      <c r="D12" s="46" t="s">
        <v>4</v>
      </c>
      <c r="E12" s="22"/>
      <c r="F12" s="44" t="s">
        <v>0</v>
      </c>
      <c r="G12" s="45" t="s">
        <v>41</v>
      </c>
      <c r="H12" s="46" t="s">
        <v>4</v>
      </c>
      <c r="I12" s="47"/>
      <c r="J12" s="44" t="s">
        <v>0</v>
      </c>
      <c r="K12" s="45" t="s">
        <v>41</v>
      </c>
      <c r="L12" s="46" t="s">
        <v>4</v>
      </c>
      <c r="M12" s="339" t="s">
        <v>60</v>
      </c>
    </row>
    <row r="13" spans="1:14" ht="21" customHeight="1">
      <c r="A13" s="350"/>
      <c r="B13" s="2"/>
      <c r="C13" s="3"/>
      <c r="D13" s="4"/>
      <c r="E13" s="23"/>
      <c r="F13" s="2"/>
      <c r="G13" s="3"/>
      <c r="H13" s="4"/>
      <c r="I13" s="48"/>
      <c r="J13" s="2"/>
      <c r="K13" s="3"/>
      <c r="L13" s="4"/>
      <c r="M13" s="340"/>
    </row>
    <row r="14" spans="1:14" ht="21" customHeight="1">
      <c r="A14" s="350"/>
      <c r="B14" s="2"/>
      <c r="C14" s="3"/>
      <c r="D14" s="4"/>
      <c r="E14" s="23"/>
      <c r="F14" s="2"/>
      <c r="G14" s="3"/>
      <c r="H14" s="4"/>
      <c r="I14" s="48"/>
      <c r="J14" s="2"/>
      <c r="K14" s="3"/>
      <c r="L14" s="4"/>
      <c r="M14" s="340"/>
    </row>
    <row r="15" spans="1:14" ht="21" customHeight="1">
      <c r="A15" s="350"/>
      <c r="B15" s="2"/>
      <c r="C15" s="3"/>
      <c r="D15" s="4"/>
      <c r="E15" s="48"/>
      <c r="F15" s="2"/>
      <c r="G15" s="3"/>
      <c r="H15" s="4"/>
      <c r="I15" s="48"/>
      <c r="J15" s="2"/>
      <c r="K15" s="3"/>
      <c r="L15" s="4"/>
      <c r="M15" s="340"/>
    </row>
    <row r="16" spans="1:14" ht="21" customHeight="1">
      <c r="A16" s="350"/>
      <c r="B16" s="2"/>
      <c r="C16" s="3"/>
      <c r="D16" s="4"/>
      <c r="E16" s="48"/>
      <c r="F16" s="2"/>
      <c r="G16" s="3"/>
      <c r="H16" s="4"/>
      <c r="I16" s="48"/>
      <c r="J16" s="2"/>
      <c r="K16" s="3"/>
      <c r="L16" s="4"/>
      <c r="M16" s="340"/>
    </row>
    <row r="17" spans="1:14" ht="21" customHeight="1">
      <c r="A17" s="350"/>
      <c r="B17" s="2"/>
      <c r="C17" s="3"/>
      <c r="D17" s="4"/>
      <c r="E17" s="48"/>
      <c r="F17" s="2"/>
      <c r="G17" s="3"/>
      <c r="H17" s="4"/>
      <c r="I17" s="48"/>
      <c r="J17" s="2"/>
      <c r="K17" s="3"/>
      <c r="L17" s="4"/>
      <c r="M17" s="340"/>
    </row>
    <row r="18" spans="1:14" ht="21" customHeight="1">
      <c r="A18" s="350"/>
      <c r="B18" s="2"/>
      <c r="C18" s="3"/>
      <c r="D18" s="4"/>
      <c r="E18" s="48"/>
      <c r="F18" s="2"/>
      <c r="G18" s="3"/>
      <c r="H18" s="4"/>
      <c r="I18" s="48"/>
      <c r="J18" s="2"/>
      <c r="K18" s="3"/>
      <c r="L18" s="4"/>
      <c r="M18" s="340"/>
    </row>
    <row r="19" spans="1:14" ht="21" customHeight="1" thickBot="1">
      <c r="A19" s="351"/>
      <c r="B19" s="18"/>
      <c r="C19" s="27"/>
      <c r="D19" s="19"/>
      <c r="E19" s="49"/>
      <c r="F19" s="18"/>
      <c r="G19" s="27"/>
      <c r="H19" s="19"/>
      <c r="I19" s="49"/>
      <c r="J19" s="18"/>
      <c r="K19" s="27"/>
      <c r="L19" s="19"/>
      <c r="M19" s="341"/>
    </row>
    <row r="20" spans="1:14" ht="11.25" customHeight="1" thickBot="1">
      <c r="A20" s="50"/>
      <c r="B20" s="51"/>
      <c r="C20" s="51"/>
      <c r="D20" s="52"/>
      <c r="E20" s="52"/>
      <c r="F20" s="52"/>
      <c r="G20" s="52"/>
      <c r="H20" s="52"/>
      <c r="I20" s="52"/>
      <c r="J20" s="52"/>
      <c r="K20" s="52"/>
      <c r="L20" s="52"/>
      <c r="M20" s="52"/>
      <c r="N20" s="52"/>
    </row>
    <row r="21" spans="1:14" ht="21" customHeight="1" thickBot="1">
      <c r="A21" s="298" t="s">
        <v>154</v>
      </c>
      <c r="B21" s="279" t="s">
        <v>7</v>
      </c>
      <c r="C21" s="288" t="s">
        <v>155</v>
      </c>
      <c r="D21" s="275"/>
      <c r="E21" s="53"/>
      <c r="F21" s="279" t="s">
        <v>8</v>
      </c>
      <c r="G21" s="288" t="s">
        <v>155</v>
      </c>
      <c r="H21" s="274"/>
      <c r="I21" s="54"/>
      <c r="J21" s="284" t="s">
        <v>9</v>
      </c>
      <c r="K21" s="288" t="s">
        <v>155</v>
      </c>
      <c r="L21" s="285"/>
      <c r="M21" s="301" t="s">
        <v>154</v>
      </c>
    </row>
    <row r="22" spans="1:14" ht="21" customHeight="1">
      <c r="A22" s="299"/>
      <c r="B22" s="44" t="s">
        <v>0</v>
      </c>
      <c r="C22" s="45" t="s">
        <v>5</v>
      </c>
      <c r="D22" s="46" t="s">
        <v>4</v>
      </c>
      <c r="E22" s="55"/>
      <c r="F22" s="56" t="s">
        <v>0</v>
      </c>
      <c r="G22" s="45" t="s">
        <v>5</v>
      </c>
      <c r="H22" s="57" t="s">
        <v>4</v>
      </c>
      <c r="I22" s="58"/>
      <c r="J22" s="59" t="s">
        <v>0</v>
      </c>
      <c r="K22" s="60" t="s">
        <v>5</v>
      </c>
      <c r="L22" s="61" t="s">
        <v>4</v>
      </c>
      <c r="M22" s="302"/>
    </row>
    <row r="23" spans="1:14" ht="21" customHeight="1">
      <c r="A23" s="299"/>
      <c r="B23" s="2" t="s">
        <v>105</v>
      </c>
      <c r="C23" s="106" t="s">
        <v>45</v>
      </c>
      <c r="D23" s="4">
        <v>1</v>
      </c>
      <c r="E23" s="55"/>
      <c r="F23" s="9" t="s">
        <v>105</v>
      </c>
      <c r="G23" s="106" t="s">
        <v>45</v>
      </c>
      <c r="H23" s="10">
        <v>1</v>
      </c>
      <c r="I23" s="58"/>
      <c r="J23" s="2"/>
      <c r="K23" s="106"/>
      <c r="L23" s="5"/>
      <c r="M23" s="302"/>
    </row>
    <row r="24" spans="1:14" ht="21" customHeight="1">
      <c r="A24" s="299"/>
      <c r="B24" s="2"/>
      <c r="C24" s="106"/>
      <c r="D24" s="4"/>
      <c r="E24" s="55"/>
      <c r="F24" s="9" t="s">
        <v>51</v>
      </c>
      <c r="G24" s="106" t="s">
        <v>45</v>
      </c>
      <c r="H24" s="10">
        <v>1.5</v>
      </c>
      <c r="I24" s="58"/>
      <c r="J24" s="2"/>
      <c r="K24" s="106"/>
      <c r="L24" s="5"/>
      <c r="M24" s="302"/>
    </row>
    <row r="25" spans="1:14" ht="21" customHeight="1" thickBot="1">
      <c r="A25" s="299"/>
      <c r="B25" s="2"/>
      <c r="C25" s="106"/>
      <c r="D25" s="4"/>
      <c r="E25" s="55"/>
      <c r="F25" s="9"/>
      <c r="G25" s="106"/>
      <c r="H25" s="10"/>
      <c r="I25" s="58"/>
      <c r="J25" s="2"/>
      <c r="K25" s="106"/>
      <c r="L25" s="12"/>
      <c r="M25" s="302"/>
    </row>
    <row r="26" spans="1:14" ht="21" customHeight="1" thickBot="1">
      <c r="A26" s="299"/>
      <c r="B26" s="2"/>
      <c r="C26" s="106"/>
      <c r="D26" s="4"/>
      <c r="E26" s="55"/>
      <c r="F26" s="9"/>
      <c r="G26" s="106"/>
      <c r="H26" s="10"/>
      <c r="I26" s="58"/>
      <c r="J26" s="352" t="s">
        <v>10</v>
      </c>
      <c r="K26" s="353"/>
      <c r="L26" s="62">
        <f>SUM(L23:L24)</f>
        <v>0</v>
      </c>
      <c r="M26" s="302"/>
    </row>
    <row r="27" spans="1:14" ht="21" customHeight="1" thickBot="1">
      <c r="A27" s="299"/>
      <c r="B27" s="2"/>
      <c r="C27" s="106"/>
      <c r="D27" s="4"/>
      <c r="E27" s="55"/>
      <c r="F27" s="9"/>
      <c r="G27" s="106"/>
      <c r="H27" s="10"/>
      <c r="I27" s="63"/>
      <c r="J27" s="317" t="s">
        <v>152</v>
      </c>
      <c r="K27" s="318"/>
      <c r="L27" s="319"/>
      <c r="M27" s="303"/>
    </row>
    <row r="28" spans="1:14" ht="21" customHeight="1">
      <c r="A28" s="299"/>
      <c r="B28" s="2"/>
      <c r="C28" s="106"/>
      <c r="D28" s="4"/>
      <c r="E28" s="55"/>
      <c r="F28" s="9"/>
      <c r="G28" s="106"/>
      <c r="H28" s="4"/>
      <c r="I28" s="63"/>
      <c r="J28" s="311"/>
      <c r="K28" s="312"/>
      <c r="L28" s="313"/>
      <c r="M28" s="303"/>
    </row>
    <row r="29" spans="1:14" ht="21" customHeight="1" thickBot="1">
      <c r="A29" s="299"/>
      <c r="B29" s="2"/>
      <c r="C29" s="106"/>
      <c r="D29" s="6"/>
      <c r="E29" s="55"/>
      <c r="F29" s="9"/>
      <c r="G29" s="106"/>
      <c r="H29" s="11"/>
      <c r="I29" s="63"/>
      <c r="J29" s="311"/>
      <c r="K29" s="312"/>
      <c r="L29" s="313"/>
      <c r="M29" s="303"/>
    </row>
    <row r="30" spans="1:14" ht="21" customHeight="1" thickBot="1">
      <c r="A30" s="300"/>
      <c r="B30" s="337" t="s">
        <v>10</v>
      </c>
      <c r="C30" s="356"/>
      <c r="D30" s="8">
        <f>SUM(D22:D29)</f>
        <v>1</v>
      </c>
      <c r="E30" s="64"/>
      <c r="F30" s="337" t="s">
        <v>10</v>
      </c>
      <c r="G30" s="338"/>
      <c r="H30" s="1">
        <f>SUM(H22:H29)</f>
        <v>2.5</v>
      </c>
      <c r="I30" s="65"/>
      <c r="J30" s="314"/>
      <c r="K30" s="315"/>
      <c r="L30" s="316"/>
      <c r="M30" s="304"/>
    </row>
    <row r="31" spans="1:14" ht="11.25" customHeight="1" thickBot="1">
      <c r="A31" s="66"/>
      <c r="B31" s="66"/>
      <c r="C31" s="66"/>
      <c r="D31" s="66"/>
      <c r="E31" s="66"/>
      <c r="F31" s="66"/>
      <c r="G31" s="67"/>
      <c r="H31" s="68"/>
      <c r="I31" s="69"/>
      <c r="J31" s="70"/>
      <c r="K31" s="70"/>
      <c r="L31" s="70"/>
      <c r="M31" s="91"/>
      <c r="N31" s="40"/>
    </row>
    <row r="32" spans="1:14" ht="21" customHeight="1" thickBot="1">
      <c r="A32" s="323" t="s">
        <v>29</v>
      </c>
      <c r="B32" s="279" t="s">
        <v>7</v>
      </c>
      <c r="C32" s="288" t="s">
        <v>155</v>
      </c>
      <c r="D32" s="275"/>
      <c r="E32" s="71"/>
      <c r="F32" s="279" t="s">
        <v>8</v>
      </c>
      <c r="G32" s="288" t="s">
        <v>155</v>
      </c>
      <c r="H32" s="273"/>
      <c r="I32" s="71"/>
      <c r="J32" s="280" t="s">
        <v>9</v>
      </c>
      <c r="K32" s="290" t="s">
        <v>155</v>
      </c>
      <c r="L32" s="286"/>
      <c r="M32" s="325" t="s">
        <v>29</v>
      </c>
    </row>
    <row r="33" spans="1:14" ht="21" customHeight="1">
      <c r="A33" s="321"/>
      <c r="B33" s="72" t="s">
        <v>0</v>
      </c>
      <c r="C33" s="73" t="s">
        <v>5</v>
      </c>
      <c r="D33" s="74" t="s">
        <v>4</v>
      </c>
      <c r="E33" s="75"/>
      <c r="F33" s="56" t="s">
        <v>0</v>
      </c>
      <c r="G33" s="45" t="s">
        <v>5</v>
      </c>
      <c r="H33" s="46" t="s">
        <v>4</v>
      </c>
      <c r="I33" s="75"/>
      <c r="J33" s="76" t="s">
        <v>0</v>
      </c>
      <c r="K33" s="77" t="s">
        <v>5</v>
      </c>
      <c r="L33" s="78" t="s">
        <v>4</v>
      </c>
      <c r="M33" s="326"/>
    </row>
    <row r="34" spans="1:14" ht="21" customHeight="1">
      <c r="A34" s="321"/>
      <c r="B34" s="13" t="s">
        <v>23</v>
      </c>
      <c r="C34" s="107" t="s">
        <v>45</v>
      </c>
      <c r="D34" s="14">
        <v>4</v>
      </c>
      <c r="E34" s="79"/>
      <c r="F34" s="2" t="s">
        <v>26</v>
      </c>
      <c r="G34" s="106" t="s">
        <v>45</v>
      </c>
      <c r="H34" s="5">
        <v>1.5</v>
      </c>
      <c r="I34" s="79"/>
      <c r="J34" s="13"/>
      <c r="K34" s="107"/>
      <c r="L34" s="14"/>
      <c r="M34" s="326"/>
    </row>
    <row r="35" spans="1:14" ht="21" customHeight="1">
      <c r="A35" s="321"/>
      <c r="B35" s="13" t="s">
        <v>22</v>
      </c>
      <c r="C35" s="107" t="s">
        <v>45</v>
      </c>
      <c r="D35" s="14">
        <v>3</v>
      </c>
      <c r="E35" s="79"/>
      <c r="F35" s="2" t="s">
        <v>3</v>
      </c>
      <c r="G35" s="106" t="s">
        <v>45</v>
      </c>
      <c r="H35" s="5">
        <v>3</v>
      </c>
      <c r="I35" s="79"/>
      <c r="J35" s="13"/>
      <c r="K35" s="107"/>
      <c r="L35" s="14"/>
      <c r="M35" s="326"/>
    </row>
    <row r="36" spans="1:14" ht="21" customHeight="1" thickBot="1">
      <c r="A36" s="321"/>
      <c r="B36" s="13" t="s">
        <v>1</v>
      </c>
      <c r="C36" s="107" t="s">
        <v>45</v>
      </c>
      <c r="D36" s="14">
        <v>3</v>
      </c>
      <c r="E36" s="79"/>
      <c r="F36" s="2"/>
      <c r="G36" s="106"/>
      <c r="H36" s="5"/>
      <c r="I36" s="79"/>
      <c r="J36" s="13"/>
      <c r="K36" s="107"/>
      <c r="L36" s="17"/>
      <c r="M36" s="326"/>
    </row>
    <row r="37" spans="1:14" ht="21" customHeight="1" thickBot="1">
      <c r="A37" s="321"/>
      <c r="B37" s="13"/>
      <c r="C37" s="107"/>
      <c r="D37" s="14"/>
      <c r="E37" s="79"/>
      <c r="F37" s="2"/>
      <c r="G37" s="106"/>
      <c r="H37" s="5"/>
      <c r="I37" s="79"/>
      <c r="J37" s="354" t="s">
        <v>10</v>
      </c>
      <c r="K37" s="355"/>
      <c r="L37" s="62">
        <f>SUM(L34:L36)</f>
        <v>0</v>
      </c>
      <c r="M37" s="326"/>
    </row>
    <row r="38" spans="1:14" ht="21" customHeight="1" thickBot="1">
      <c r="A38" s="321"/>
      <c r="B38" s="2"/>
      <c r="C38" s="106"/>
      <c r="D38" s="5"/>
      <c r="E38" s="79"/>
      <c r="F38" s="2"/>
      <c r="G38" s="106"/>
      <c r="H38" s="5"/>
      <c r="I38" s="79"/>
      <c r="J38" s="317" t="s">
        <v>152</v>
      </c>
      <c r="K38" s="318"/>
      <c r="L38" s="319"/>
      <c r="M38" s="326"/>
    </row>
    <row r="39" spans="1:14" ht="21" customHeight="1">
      <c r="A39" s="321"/>
      <c r="B39" s="13"/>
      <c r="C39" s="107"/>
      <c r="D39" s="14"/>
      <c r="E39" s="79"/>
      <c r="F39" s="2"/>
      <c r="G39" s="106"/>
      <c r="H39" s="5"/>
      <c r="I39" s="79"/>
      <c r="J39" s="343"/>
      <c r="K39" s="344"/>
      <c r="L39" s="345"/>
      <c r="M39" s="326"/>
    </row>
    <row r="40" spans="1:14" ht="21" customHeight="1">
      <c r="A40" s="321"/>
      <c r="B40" s="13"/>
      <c r="C40" s="107"/>
      <c r="D40" s="15"/>
      <c r="E40" s="79"/>
      <c r="F40" s="2"/>
      <c r="G40" s="106"/>
      <c r="H40" s="4"/>
      <c r="I40" s="79"/>
      <c r="J40" s="343"/>
      <c r="K40" s="344"/>
      <c r="L40" s="345"/>
      <c r="M40" s="326"/>
    </row>
    <row r="41" spans="1:14" ht="21" customHeight="1" thickBot="1">
      <c r="A41" s="321"/>
      <c r="B41" s="13"/>
      <c r="C41" s="107"/>
      <c r="D41" s="16"/>
      <c r="E41" s="80"/>
      <c r="F41" s="2"/>
      <c r="G41" s="106"/>
      <c r="H41" s="6"/>
      <c r="I41" s="80"/>
      <c r="J41" s="343"/>
      <c r="K41" s="344"/>
      <c r="L41" s="345"/>
      <c r="M41" s="326"/>
    </row>
    <row r="42" spans="1:14" ht="21" customHeight="1" thickBot="1">
      <c r="A42" s="324"/>
      <c r="B42" s="357" t="s">
        <v>10</v>
      </c>
      <c r="C42" s="358"/>
      <c r="D42" s="1">
        <f>SUM(D34:D41)</f>
        <v>10</v>
      </c>
      <c r="E42" s="81"/>
      <c r="F42" s="337" t="s">
        <v>10</v>
      </c>
      <c r="G42" s="338"/>
      <c r="H42" s="7">
        <f>SUM(H34:H41)</f>
        <v>4.5</v>
      </c>
      <c r="I42" s="81"/>
      <c r="J42" s="346"/>
      <c r="K42" s="347"/>
      <c r="L42" s="348"/>
      <c r="M42" s="327"/>
    </row>
    <row r="43" spans="1:14" ht="11.25" customHeight="1" thickBot="1">
      <c r="A43" s="66"/>
      <c r="B43" s="66"/>
      <c r="C43" s="68"/>
      <c r="D43" s="68"/>
      <c r="E43" s="68"/>
      <c r="F43" s="66"/>
      <c r="G43" s="82"/>
      <c r="H43" s="83"/>
      <c r="I43" s="69"/>
      <c r="J43" s="66"/>
      <c r="K43" s="84"/>
      <c r="L43" s="84"/>
      <c r="M43" s="84"/>
      <c r="N43" s="40"/>
    </row>
    <row r="44" spans="1:14" ht="21" customHeight="1" thickBot="1">
      <c r="A44" s="320" t="s">
        <v>30</v>
      </c>
      <c r="B44" s="280" t="s">
        <v>7</v>
      </c>
      <c r="C44" s="288" t="s">
        <v>155</v>
      </c>
      <c r="D44" s="273"/>
      <c r="E44" s="71"/>
      <c r="F44" s="282" t="s">
        <v>8</v>
      </c>
      <c r="G44" s="288" t="s">
        <v>155</v>
      </c>
      <c r="H44" s="273"/>
      <c r="I44" s="71"/>
      <c r="J44" s="280" t="s">
        <v>9</v>
      </c>
      <c r="K44" s="290" t="s">
        <v>155</v>
      </c>
      <c r="L44" s="286"/>
      <c r="M44" s="325" t="s">
        <v>30</v>
      </c>
    </row>
    <row r="45" spans="1:14" ht="21" customHeight="1">
      <c r="A45" s="321"/>
      <c r="B45" s="56" t="s">
        <v>0</v>
      </c>
      <c r="C45" s="45" t="s">
        <v>5</v>
      </c>
      <c r="D45" s="74" t="s">
        <v>4</v>
      </c>
      <c r="E45" s="75"/>
      <c r="F45" s="56" t="s">
        <v>0</v>
      </c>
      <c r="G45" s="45" t="s">
        <v>5</v>
      </c>
      <c r="H45" s="74" t="s">
        <v>4</v>
      </c>
      <c r="I45" s="75"/>
      <c r="J45" s="76" t="s">
        <v>0</v>
      </c>
      <c r="K45" s="77" t="s">
        <v>5</v>
      </c>
      <c r="L45" s="78" t="s">
        <v>4</v>
      </c>
      <c r="M45" s="326"/>
    </row>
    <row r="46" spans="1:14" ht="21" customHeight="1">
      <c r="A46" s="321"/>
      <c r="B46" s="9" t="s">
        <v>25</v>
      </c>
      <c r="C46" s="106" t="s">
        <v>45</v>
      </c>
      <c r="D46" s="14">
        <v>1.5</v>
      </c>
      <c r="E46" s="79"/>
      <c r="F46" s="9"/>
      <c r="G46" s="106"/>
      <c r="H46" s="14"/>
      <c r="I46" s="79"/>
      <c r="J46" s="13"/>
      <c r="K46" s="107"/>
      <c r="L46" s="14"/>
      <c r="M46" s="326"/>
    </row>
    <row r="47" spans="1:14" ht="21" customHeight="1">
      <c r="A47" s="321"/>
      <c r="B47" s="9" t="s">
        <v>27</v>
      </c>
      <c r="C47" s="106" t="s">
        <v>45</v>
      </c>
      <c r="D47" s="14">
        <v>3</v>
      </c>
      <c r="E47" s="79"/>
      <c r="F47" s="9"/>
      <c r="G47" s="106"/>
      <c r="H47" s="14"/>
      <c r="I47" s="79"/>
      <c r="J47" s="13"/>
      <c r="K47" s="107"/>
      <c r="L47" s="14"/>
      <c r="M47" s="326"/>
    </row>
    <row r="48" spans="1:14" ht="21" customHeight="1" thickBot="1">
      <c r="A48" s="321"/>
      <c r="B48" s="9" t="s">
        <v>2</v>
      </c>
      <c r="C48" s="106" t="s">
        <v>45</v>
      </c>
      <c r="D48" s="14">
        <v>3</v>
      </c>
      <c r="E48" s="79"/>
      <c r="F48" s="9"/>
      <c r="G48" s="106"/>
      <c r="H48" s="14"/>
      <c r="I48" s="79"/>
      <c r="J48" s="13"/>
      <c r="K48" s="107"/>
      <c r="L48" s="17"/>
      <c r="M48" s="326"/>
    </row>
    <row r="49" spans="1:14" ht="21" customHeight="1" thickBot="1">
      <c r="A49" s="321"/>
      <c r="B49" s="9" t="s">
        <v>24</v>
      </c>
      <c r="C49" s="106" t="s">
        <v>45</v>
      </c>
      <c r="D49" s="14">
        <v>3</v>
      </c>
      <c r="E49" s="79"/>
      <c r="F49" s="9"/>
      <c r="G49" s="106"/>
      <c r="H49" s="14"/>
      <c r="I49" s="79"/>
      <c r="J49" s="354" t="s">
        <v>10</v>
      </c>
      <c r="K49" s="355"/>
      <c r="L49" s="62">
        <f>SUM(L46:L48)</f>
        <v>0</v>
      </c>
      <c r="M49" s="326"/>
    </row>
    <row r="50" spans="1:14" ht="21" customHeight="1" thickBot="1">
      <c r="A50" s="321"/>
      <c r="B50" s="9"/>
      <c r="C50" s="106"/>
      <c r="D50" s="14"/>
      <c r="E50" s="79"/>
      <c r="F50" s="9"/>
      <c r="G50" s="106"/>
      <c r="H50" s="14"/>
      <c r="I50" s="79"/>
      <c r="J50" s="317" t="s">
        <v>152</v>
      </c>
      <c r="K50" s="318"/>
      <c r="L50" s="319"/>
      <c r="M50" s="326"/>
    </row>
    <row r="51" spans="1:14" ht="21" customHeight="1">
      <c r="A51" s="321"/>
      <c r="B51" s="9"/>
      <c r="C51" s="106"/>
      <c r="D51" s="14"/>
      <c r="E51" s="79"/>
      <c r="F51" s="9"/>
      <c r="G51" s="106"/>
      <c r="H51" s="14"/>
      <c r="I51" s="79"/>
      <c r="J51" s="343"/>
      <c r="K51" s="344"/>
      <c r="L51" s="345"/>
      <c r="M51" s="326"/>
    </row>
    <row r="52" spans="1:14" ht="21" customHeight="1">
      <c r="A52" s="321"/>
      <c r="B52" s="9"/>
      <c r="C52" s="106"/>
      <c r="D52" s="15"/>
      <c r="E52" s="79"/>
      <c r="F52" s="9"/>
      <c r="G52" s="106"/>
      <c r="H52" s="15"/>
      <c r="I52" s="79"/>
      <c r="J52" s="343"/>
      <c r="K52" s="344"/>
      <c r="L52" s="345"/>
      <c r="M52" s="326"/>
    </row>
    <row r="53" spans="1:14" ht="21" customHeight="1" thickBot="1">
      <c r="A53" s="321"/>
      <c r="B53" s="9"/>
      <c r="C53" s="106"/>
      <c r="D53" s="16"/>
      <c r="E53" s="80"/>
      <c r="F53" s="9"/>
      <c r="G53" s="106"/>
      <c r="H53" s="16"/>
      <c r="I53" s="79"/>
      <c r="J53" s="343"/>
      <c r="K53" s="344"/>
      <c r="L53" s="345"/>
      <c r="M53" s="326"/>
    </row>
    <row r="54" spans="1:14" ht="21" customHeight="1" thickBot="1">
      <c r="A54" s="322"/>
      <c r="B54" s="337" t="s">
        <v>10</v>
      </c>
      <c r="C54" s="338"/>
      <c r="D54" s="1">
        <f>SUM(D46:D53)</f>
        <v>10.5</v>
      </c>
      <c r="E54" s="81"/>
      <c r="F54" s="337" t="s">
        <v>10</v>
      </c>
      <c r="G54" s="338"/>
      <c r="H54" s="1">
        <f>SUM(H46:H53)</f>
        <v>0</v>
      </c>
      <c r="I54" s="85"/>
      <c r="J54" s="346"/>
      <c r="K54" s="347"/>
      <c r="L54" s="348"/>
      <c r="M54" s="327"/>
    </row>
    <row r="55" spans="1:14" ht="11.25" customHeight="1" thickBot="1">
      <c r="A55" s="70"/>
      <c r="B55" s="70"/>
      <c r="C55" s="70"/>
      <c r="D55" s="70"/>
      <c r="E55" s="70"/>
      <c r="F55" s="70"/>
      <c r="G55" s="64"/>
      <c r="H55" s="64"/>
      <c r="I55" s="64"/>
      <c r="J55" s="66"/>
      <c r="K55" s="84"/>
      <c r="L55" s="84"/>
      <c r="M55" s="84"/>
      <c r="N55" s="40"/>
    </row>
    <row r="56" spans="1:14" ht="21" customHeight="1" thickBot="1">
      <c r="A56" s="323" t="s">
        <v>31</v>
      </c>
      <c r="B56" s="281" t="s">
        <v>32</v>
      </c>
      <c r="C56" s="288" t="s">
        <v>155</v>
      </c>
      <c r="D56" s="276"/>
      <c r="E56" s="71"/>
      <c r="F56" s="283" t="s">
        <v>8</v>
      </c>
      <c r="G56" s="288" t="s">
        <v>155</v>
      </c>
      <c r="H56" s="273"/>
      <c r="I56" s="71"/>
      <c r="J56" s="369" t="s">
        <v>146</v>
      </c>
      <c r="K56" s="370"/>
      <c r="L56" s="371"/>
      <c r="M56" s="325" t="s">
        <v>31</v>
      </c>
    </row>
    <row r="57" spans="1:14" ht="21" customHeight="1">
      <c r="A57" s="368"/>
      <c r="B57" s="59" t="s">
        <v>0</v>
      </c>
      <c r="C57" s="86" t="s">
        <v>5</v>
      </c>
      <c r="D57" s="57" t="s">
        <v>4</v>
      </c>
      <c r="E57" s="75"/>
      <c r="F57" s="87" t="s">
        <v>0</v>
      </c>
      <c r="G57" s="86" t="s">
        <v>5</v>
      </c>
      <c r="H57" s="74" t="s">
        <v>4</v>
      </c>
      <c r="I57" s="75"/>
      <c r="J57" s="359"/>
      <c r="K57" s="360"/>
      <c r="L57" s="361"/>
      <c r="M57" s="326"/>
    </row>
    <row r="58" spans="1:14" ht="21" customHeight="1">
      <c r="A58" s="368"/>
      <c r="B58" s="2" t="s">
        <v>17</v>
      </c>
      <c r="C58" s="106" t="s">
        <v>45</v>
      </c>
      <c r="D58" s="5">
        <v>3</v>
      </c>
      <c r="E58" s="79"/>
      <c r="F58" s="9"/>
      <c r="G58" s="106" t="s">
        <v>52</v>
      </c>
      <c r="H58" s="14"/>
      <c r="I58" s="88"/>
      <c r="J58" s="362"/>
      <c r="K58" s="363"/>
      <c r="L58" s="364"/>
      <c r="M58" s="326"/>
    </row>
    <row r="59" spans="1:14" ht="21" customHeight="1">
      <c r="A59" s="368"/>
      <c r="B59" s="2"/>
      <c r="C59" s="106"/>
      <c r="D59" s="5"/>
      <c r="E59" s="79"/>
      <c r="F59" s="9" t="s">
        <v>156</v>
      </c>
      <c r="G59" s="106" t="s">
        <v>45</v>
      </c>
      <c r="H59" s="14">
        <v>3</v>
      </c>
      <c r="I59" s="88"/>
      <c r="J59" s="362"/>
      <c r="K59" s="363"/>
      <c r="L59" s="364"/>
      <c r="M59" s="326"/>
    </row>
    <row r="60" spans="1:14" ht="21" customHeight="1">
      <c r="A60" s="368"/>
      <c r="B60" s="2"/>
      <c r="C60" s="106"/>
      <c r="D60" s="5"/>
      <c r="E60" s="79"/>
      <c r="F60" s="9"/>
      <c r="G60" s="106"/>
      <c r="H60" s="14"/>
      <c r="I60" s="88"/>
      <c r="J60" s="362"/>
      <c r="K60" s="363"/>
      <c r="L60" s="364"/>
      <c r="M60" s="326"/>
    </row>
    <row r="61" spans="1:14" ht="21" customHeight="1">
      <c r="A61" s="368"/>
      <c r="B61" s="2"/>
      <c r="C61" s="106"/>
      <c r="D61" s="5"/>
      <c r="E61" s="79"/>
      <c r="F61" s="9"/>
      <c r="G61" s="106"/>
      <c r="H61" s="14"/>
      <c r="I61" s="88"/>
      <c r="J61" s="362"/>
      <c r="K61" s="363"/>
      <c r="L61" s="364"/>
      <c r="M61" s="326"/>
    </row>
    <row r="62" spans="1:14" ht="21" customHeight="1">
      <c r="A62" s="368"/>
      <c r="B62" s="2"/>
      <c r="C62" s="106"/>
      <c r="D62" s="5"/>
      <c r="E62" s="79"/>
      <c r="F62" s="9"/>
      <c r="G62" s="106"/>
      <c r="H62" s="14"/>
      <c r="I62" s="88"/>
      <c r="J62" s="362"/>
      <c r="K62" s="363"/>
      <c r="L62" s="364"/>
      <c r="M62" s="326"/>
    </row>
    <row r="63" spans="1:14" ht="18.75">
      <c r="A63" s="368"/>
      <c r="B63" s="2"/>
      <c r="C63" s="106"/>
      <c r="D63" s="5"/>
      <c r="E63" s="79"/>
      <c r="F63" s="9"/>
      <c r="G63" s="106"/>
      <c r="H63" s="14"/>
      <c r="I63" s="88"/>
      <c r="J63" s="362"/>
      <c r="K63" s="363"/>
      <c r="L63" s="364"/>
      <c r="M63" s="326"/>
    </row>
    <row r="64" spans="1:14" ht="18.75">
      <c r="A64" s="368"/>
      <c r="B64" s="2"/>
      <c r="C64" s="106"/>
      <c r="D64" s="4"/>
      <c r="E64" s="79"/>
      <c r="F64" s="9"/>
      <c r="G64" s="106"/>
      <c r="H64" s="15"/>
      <c r="I64" s="88"/>
      <c r="J64" s="362"/>
      <c r="K64" s="363"/>
      <c r="L64" s="364"/>
      <c r="M64" s="326"/>
    </row>
    <row r="65" spans="1:14" ht="19.5" thickBot="1">
      <c r="A65" s="368"/>
      <c r="B65" s="2"/>
      <c r="C65" s="106"/>
      <c r="D65" s="11"/>
      <c r="E65" s="80"/>
      <c r="F65" s="9"/>
      <c r="G65" s="106"/>
      <c r="H65" s="16"/>
      <c r="I65" s="89"/>
      <c r="J65" s="362"/>
      <c r="K65" s="363"/>
      <c r="L65" s="364"/>
      <c r="M65" s="326"/>
    </row>
    <row r="66" spans="1:14" ht="19.5" thickBot="1">
      <c r="A66" s="322"/>
      <c r="B66" s="337" t="s">
        <v>10</v>
      </c>
      <c r="C66" s="338"/>
      <c r="D66" s="1">
        <f>SUM(D58:D65)</f>
        <v>3</v>
      </c>
      <c r="E66" s="81"/>
      <c r="F66" s="337" t="s">
        <v>10</v>
      </c>
      <c r="G66" s="338"/>
      <c r="H66" s="1">
        <f>SUM(H58:H65)</f>
        <v>3</v>
      </c>
      <c r="I66" s="65"/>
      <c r="J66" s="365"/>
      <c r="K66" s="366"/>
      <c r="L66" s="367"/>
      <c r="M66" s="327"/>
    </row>
    <row r="67" spans="1:14" ht="10.5" customHeight="1" thickBot="1">
      <c r="A67" s="90"/>
      <c r="B67" s="91"/>
      <c r="C67" s="92"/>
      <c r="D67" s="20"/>
      <c r="E67" s="93"/>
      <c r="F67" s="91"/>
      <c r="G67" s="92"/>
      <c r="H67" s="20"/>
      <c r="I67" s="93"/>
      <c r="J67" s="94"/>
      <c r="K67" s="94"/>
      <c r="L67" s="94"/>
      <c r="M67" s="94"/>
      <c r="N67" s="95"/>
    </row>
    <row r="68" spans="1:14" ht="19.5" thickBot="1">
      <c r="A68" s="96"/>
      <c r="B68" s="26"/>
      <c r="C68" s="97" t="s">
        <v>58</v>
      </c>
      <c r="D68" s="21">
        <f>SUM(D13:D19,H13:H19,L13:L19)</f>
        <v>0</v>
      </c>
      <c r="E68" s="82"/>
      <c r="F68" s="66"/>
      <c r="G68" s="97" t="s">
        <v>39</v>
      </c>
      <c r="H68" s="100">
        <f>IF(D72&lt;0, 0, D72)</f>
        <v>0</v>
      </c>
      <c r="I68" s="82"/>
      <c r="J68" s="98" t="s">
        <v>40</v>
      </c>
      <c r="L68" s="66"/>
      <c r="M68" s="66"/>
      <c r="N68" s="99"/>
    </row>
    <row r="69" spans="1:14" ht="19.5" customHeight="1" thickBot="1">
      <c r="A69" s="91"/>
      <c r="B69" s="296" t="s">
        <v>59</v>
      </c>
      <c r="C69" s="297"/>
      <c r="D69" s="100">
        <f>IF(D68&gt;30, 30, D68)</f>
        <v>0</v>
      </c>
      <c r="E69" s="101"/>
      <c r="F69" s="66"/>
      <c r="G69" s="102" t="s">
        <v>21</v>
      </c>
      <c r="H69" s="103">
        <f>SUMIF(C23:C29,"BUS*",D23:D29)+SUMIF(G23:G29,"BUS*",H23:H29)+SUMIF(K23:K25,"BUS*",L23:L25)+SUMIF(C34:C41,"BUS*",D34:D41)+SUMIF(G34:G41,"BUS*",H34:H41)+SUMIF(K34:K36,"BUS*",L34:L36)+SUMIF(C46:C53,"BUS*",D46:D53)+SUMIF(G46:G53,"BUS*",H46:H53)+SUMIF(K46:K48,"BUS*",L46:L48)+SUMIF(C58:C65,"BUS*",D58:D65)+SUMIF(G58:G65,"BUS*",H58:H65)</f>
        <v>34.5</v>
      </c>
      <c r="I69" s="82"/>
      <c r="J69" s="66" t="s">
        <v>157</v>
      </c>
      <c r="K69" s="66"/>
      <c r="L69" s="66"/>
      <c r="M69" s="66"/>
      <c r="N69" s="104"/>
    </row>
    <row r="70" spans="1:14" ht="19.5" thickBot="1">
      <c r="A70" s="66"/>
      <c r="B70" s="101"/>
      <c r="C70" s="101"/>
      <c r="D70" s="105"/>
      <c r="E70" s="101"/>
      <c r="F70" s="101"/>
      <c r="G70" s="102" t="s">
        <v>16</v>
      </c>
      <c r="H70" s="103">
        <f>SUM(D42,H42,L37,D54,H54,H66,D66,D69,L49,D30,H30,L26)</f>
        <v>34.5</v>
      </c>
      <c r="I70" s="82"/>
      <c r="J70" s="66" t="s">
        <v>20</v>
      </c>
      <c r="K70" s="26"/>
      <c r="L70" s="26"/>
      <c r="M70" s="26"/>
      <c r="N70" s="104"/>
    </row>
    <row r="71" spans="1:14" ht="15.75" hidden="1" thickBot="1">
      <c r="B71" s="24" t="s">
        <v>151</v>
      </c>
      <c r="C71" s="24" t="s">
        <v>42</v>
      </c>
    </row>
    <row r="72" spans="1:14" ht="19.5" hidden="1" thickBot="1">
      <c r="B72" s="37" t="s">
        <v>52</v>
      </c>
      <c r="C72" s="24" t="s">
        <v>43</v>
      </c>
      <c r="D72" s="21">
        <f>(H66+D66+H54+D54+L49+L37+H42+D42+D68-H69+D30+H30+L26)</f>
        <v>0</v>
      </c>
      <c r="F72" s="287" t="s">
        <v>155</v>
      </c>
    </row>
    <row r="73" spans="1:14" hidden="1">
      <c r="B73" s="37" t="s">
        <v>45</v>
      </c>
      <c r="C73" s="25" t="s">
        <v>44</v>
      </c>
      <c r="F73" s="289">
        <v>2019</v>
      </c>
    </row>
    <row r="74" spans="1:14" hidden="1">
      <c r="B74" s="38" t="s">
        <v>46</v>
      </c>
      <c r="C74" s="24" t="s">
        <v>53</v>
      </c>
      <c r="F74" s="289">
        <v>2020</v>
      </c>
    </row>
    <row r="75" spans="1:14" hidden="1">
      <c r="B75" s="39" t="s">
        <v>47</v>
      </c>
      <c r="C75" s="24" t="s">
        <v>54</v>
      </c>
      <c r="F75" s="289">
        <v>2021</v>
      </c>
    </row>
    <row r="76" spans="1:14" hidden="1">
      <c r="B76" s="24" t="s">
        <v>55</v>
      </c>
      <c r="C76" s="24" t="s">
        <v>50</v>
      </c>
      <c r="F76" s="289">
        <v>2022</v>
      </c>
    </row>
    <row r="77" spans="1:14" hidden="1">
      <c r="B77" s="24" t="s">
        <v>48</v>
      </c>
      <c r="F77" s="289">
        <v>2023</v>
      </c>
    </row>
    <row r="78" spans="1:14" hidden="1">
      <c r="B78" s="24" t="s">
        <v>14</v>
      </c>
      <c r="F78" s="289">
        <v>2024</v>
      </c>
    </row>
    <row r="79" spans="1:14" hidden="1">
      <c r="B79" s="24" t="s">
        <v>56</v>
      </c>
      <c r="F79" s="289">
        <v>2025</v>
      </c>
    </row>
    <row r="80" spans="1:14" hidden="1">
      <c r="B80" s="24" t="s">
        <v>57</v>
      </c>
      <c r="F80" s="289">
        <v>2026</v>
      </c>
    </row>
    <row r="81" spans="2:6" hidden="1">
      <c r="B81" s="24" t="s">
        <v>18</v>
      </c>
      <c r="F81" s="289">
        <v>2027</v>
      </c>
    </row>
    <row r="82" spans="2:6" hidden="1">
      <c r="B82" s="24" t="s">
        <v>49</v>
      </c>
      <c r="F82" s="289">
        <v>2028</v>
      </c>
    </row>
    <row r="83" spans="2:6" hidden="1">
      <c r="B83" s="24" t="s">
        <v>147</v>
      </c>
      <c r="F83" s="289">
        <v>2029</v>
      </c>
    </row>
    <row r="84" spans="2:6" hidden="1">
      <c r="B84" s="24" t="s">
        <v>148</v>
      </c>
      <c r="F84" s="289">
        <v>2030</v>
      </c>
    </row>
    <row r="85" spans="2:6" hidden="1">
      <c r="F85" s="289">
        <v>2031</v>
      </c>
    </row>
    <row r="86" spans="2:6" hidden="1">
      <c r="F86" s="289">
        <v>2032</v>
      </c>
    </row>
    <row r="87" spans="2:6" hidden="1">
      <c r="F87" s="289">
        <v>2033</v>
      </c>
    </row>
    <row r="88" spans="2:6" hidden="1">
      <c r="F88" s="289">
        <v>2034</v>
      </c>
    </row>
    <row r="89" spans="2:6" hidden="1">
      <c r="F89" s="289">
        <v>2035</v>
      </c>
    </row>
    <row r="90" spans="2:6" hidden="1">
      <c r="F90" s="289">
        <v>2036</v>
      </c>
    </row>
    <row r="91" spans="2:6" hidden="1">
      <c r="F91" s="289">
        <v>2037</v>
      </c>
    </row>
    <row r="92" spans="2:6" hidden="1">
      <c r="F92" s="289">
        <v>2038</v>
      </c>
    </row>
    <row r="93" spans="2:6" hidden="1">
      <c r="F93" s="289">
        <v>2039</v>
      </c>
    </row>
    <row r="94" spans="2:6" hidden="1">
      <c r="F94" s="289">
        <v>2040</v>
      </c>
    </row>
    <row r="95" spans="2:6" hidden="1">
      <c r="F95" s="289">
        <v>2041</v>
      </c>
    </row>
    <row r="96" spans="2:6" hidden="1">
      <c r="F96" s="289">
        <v>2042</v>
      </c>
    </row>
    <row r="97" spans="6:6" hidden="1">
      <c r="F97" s="289">
        <v>2043</v>
      </c>
    </row>
    <row r="98" spans="6:6" hidden="1">
      <c r="F98" s="289"/>
    </row>
    <row r="99" spans="6:6" hidden="1">
      <c r="F99" s="289"/>
    </row>
    <row r="100" spans="6:6" hidden="1">
      <c r="F100" s="289"/>
    </row>
    <row r="101" spans="6:6" hidden="1"/>
    <row r="102" spans="6:6" hidden="1"/>
    <row r="103" spans="6:6" hidden="1"/>
    <row r="104" spans="6:6" hidden="1"/>
    <row r="105" spans="6:6" hidden="1"/>
    <row r="106" spans="6:6" hidden="1"/>
    <row r="107" spans="6:6" hidden="1"/>
    <row r="108" spans="6:6" hidden="1"/>
    <row r="109" spans="6:6" hidden="1"/>
    <row r="110" spans="6:6" hidden="1"/>
    <row r="111" spans="6:6" hidden="1"/>
    <row r="112" spans="6: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YoZlMDRtpsfzmYgQXa4A4LlnJI5LoG/Cm2yIUWWpFZ++lvN9RlxBkuqjUmz0YvJhGOnt5MJcFm+xPZCfrntAqA==" saltValue="uBIfZlnuohazBOlMwhv0lw==" spinCount="100000" sheet="1" objects="1" scenarios="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36">
    <mergeCell ref="B66:C66"/>
    <mergeCell ref="F66:G66"/>
    <mergeCell ref="A12:A19"/>
    <mergeCell ref="J26:K26"/>
    <mergeCell ref="J37:K37"/>
    <mergeCell ref="J49:K49"/>
    <mergeCell ref="B30:C30"/>
    <mergeCell ref="F30:G30"/>
    <mergeCell ref="B42:C42"/>
    <mergeCell ref="F42:G42"/>
    <mergeCell ref="J57:L66"/>
    <mergeCell ref="A56:A66"/>
    <mergeCell ref="J56:L56"/>
    <mergeCell ref="J39:L42"/>
    <mergeCell ref="M32:M42"/>
    <mergeCell ref="M44:M54"/>
    <mergeCell ref="J50:L50"/>
    <mergeCell ref="A1:M1"/>
    <mergeCell ref="F54:G54"/>
    <mergeCell ref="J51:L54"/>
    <mergeCell ref="B69:C69"/>
    <mergeCell ref="A21:A30"/>
    <mergeCell ref="M21:M30"/>
    <mergeCell ref="A3:C3"/>
    <mergeCell ref="A4:C4"/>
    <mergeCell ref="A5:C5"/>
    <mergeCell ref="A6:C6"/>
    <mergeCell ref="J28:L30"/>
    <mergeCell ref="J27:L27"/>
    <mergeCell ref="A44:A54"/>
    <mergeCell ref="A32:A42"/>
    <mergeCell ref="M56:M66"/>
    <mergeCell ref="D3:M10"/>
    <mergeCell ref="B54:C54"/>
    <mergeCell ref="J38:L38"/>
    <mergeCell ref="M12:M19"/>
  </mergeCells>
  <conditionalFormatting sqref="C23">
    <cfRule type="containsText" dxfId="111" priority="49" operator="containsText" text="BUS Elective">
      <formula>NOT(ISERROR(SEARCH("BUS Elective",C23)))</formula>
    </cfRule>
    <cfRule type="containsText" dxfId="110" priority="50" operator="containsText" text="BUS Floating Core">
      <formula>NOT(ISERROR(SEARCH("BUS Floating Core",C23)))</formula>
    </cfRule>
    <cfRule type="containsText" dxfId="109" priority="51" operator="containsText" text="BUS Capstone">
      <formula>NOT(ISERROR(SEARCH("BUS Capstone",C23)))</formula>
    </cfRule>
    <cfRule type="containsText" dxfId="108" priority="52" operator="containsText" text="BUS Core">
      <formula>NOT(ISERROR(SEARCH("BUS Core",C23)))</formula>
    </cfRule>
  </conditionalFormatting>
  <conditionalFormatting sqref="C24:C29">
    <cfRule type="containsText" dxfId="107" priority="45" operator="containsText" text="BUS Elective">
      <formula>NOT(ISERROR(SEARCH("BUS Elective",C24)))</formula>
    </cfRule>
    <cfRule type="containsText" dxfId="106" priority="46" operator="containsText" text="BUS Floating Core">
      <formula>NOT(ISERROR(SEARCH("BUS Floating Core",C24)))</formula>
    </cfRule>
    <cfRule type="containsText" dxfId="105" priority="47" operator="containsText" text="BUS Capstone">
      <formula>NOT(ISERROR(SEARCH("BUS Capstone",C24)))</formula>
    </cfRule>
    <cfRule type="containsText" dxfId="104" priority="48" operator="containsText" text="BUS Core">
      <formula>NOT(ISERROR(SEARCH("BUS Core",C24)))</formula>
    </cfRule>
  </conditionalFormatting>
  <conditionalFormatting sqref="G23:G29">
    <cfRule type="containsText" dxfId="103" priority="41" operator="containsText" text="BUS Elective">
      <formula>NOT(ISERROR(SEARCH("BUS Elective",G23)))</formula>
    </cfRule>
    <cfRule type="containsText" dxfId="102" priority="42" operator="containsText" text="BUS Floating Core">
      <formula>NOT(ISERROR(SEARCH("BUS Floating Core",G23)))</formula>
    </cfRule>
    <cfRule type="containsText" dxfId="101" priority="43" operator="containsText" text="BUS Capstone">
      <formula>NOT(ISERROR(SEARCH("BUS Capstone",G23)))</formula>
    </cfRule>
    <cfRule type="containsText" dxfId="100" priority="44" operator="containsText" text="BUS Core">
      <formula>NOT(ISERROR(SEARCH("BUS Core",G23)))</formula>
    </cfRule>
  </conditionalFormatting>
  <conditionalFormatting sqref="K23:K25">
    <cfRule type="containsText" dxfId="99" priority="37" operator="containsText" text="BUS Elective">
      <formula>NOT(ISERROR(SEARCH("BUS Elective",K23)))</formula>
    </cfRule>
    <cfRule type="containsText" dxfId="98" priority="38" operator="containsText" text="BUS Floating Core">
      <formula>NOT(ISERROR(SEARCH("BUS Floating Core",K23)))</formula>
    </cfRule>
    <cfRule type="containsText" dxfId="97" priority="39" operator="containsText" text="BUS Capstone">
      <formula>NOT(ISERROR(SEARCH("BUS Capstone",K23)))</formula>
    </cfRule>
    <cfRule type="containsText" dxfId="96" priority="40" operator="containsText" text="BUS Core">
      <formula>NOT(ISERROR(SEARCH("BUS Core",K23)))</formula>
    </cfRule>
  </conditionalFormatting>
  <conditionalFormatting sqref="C34:C37 C39:C41">
    <cfRule type="containsText" dxfId="95" priority="33" operator="containsText" text="BUS Elective">
      <formula>NOT(ISERROR(SEARCH("BUS Elective",C34)))</formula>
    </cfRule>
    <cfRule type="containsText" dxfId="94" priority="34" operator="containsText" text="BUS Floating Core">
      <formula>NOT(ISERROR(SEARCH("BUS Floating Core",C34)))</formula>
    </cfRule>
    <cfRule type="containsText" dxfId="93" priority="35" operator="containsText" text="BUS Capstone">
      <formula>NOT(ISERROR(SEARCH("BUS Capstone",C34)))</formula>
    </cfRule>
    <cfRule type="containsText" dxfId="92" priority="36" operator="containsText" text="BUS Core">
      <formula>NOT(ISERROR(SEARCH("BUS Core",C34)))</formula>
    </cfRule>
  </conditionalFormatting>
  <conditionalFormatting sqref="G34:G41">
    <cfRule type="containsText" dxfId="91" priority="29" operator="containsText" text="BUS Elective">
      <formula>NOT(ISERROR(SEARCH("BUS Elective",G34)))</formula>
    </cfRule>
    <cfRule type="containsText" dxfId="90" priority="30" operator="containsText" text="BUS Floating Core">
      <formula>NOT(ISERROR(SEARCH("BUS Floating Core",G34)))</formula>
    </cfRule>
    <cfRule type="containsText" dxfId="89" priority="31" operator="containsText" text="BUS Capstone">
      <formula>NOT(ISERROR(SEARCH("BUS Capstone",G34)))</formula>
    </cfRule>
    <cfRule type="containsText" dxfId="88" priority="32" operator="containsText" text="BUS Core">
      <formula>NOT(ISERROR(SEARCH("BUS Core",G34)))</formula>
    </cfRule>
  </conditionalFormatting>
  <conditionalFormatting sqref="K34:K36">
    <cfRule type="containsText" dxfId="87" priority="25" operator="containsText" text="BUS Elective">
      <formula>NOT(ISERROR(SEARCH("BUS Elective",K34)))</formula>
    </cfRule>
    <cfRule type="containsText" dxfId="86" priority="26" operator="containsText" text="BUS Floating Core">
      <formula>NOT(ISERROR(SEARCH("BUS Floating Core",K34)))</formula>
    </cfRule>
    <cfRule type="containsText" dxfId="85" priority="27" operator="containsText" text="BUS Capstone">
      <formula>NOT(ISERROR(SEARCH("BUS Capstone",K34)))</formula>
    </cfRule>
    <cfRule type="containsText" dxfId="84" priority="28" operator="containsText" text="BUS Core">
      <formula>NOT(ISERROR(SEARCH("BUS Core",K34)))</formula>
    </cfRule>
  </conditionalFormatting>
  <conditionalFormatting sqref="C46:C53">
    <cfRule type="containsText" dxfId="83" priority="21" operator="containsText" text="BUS Elective">
      <formula>NOT(ISERROR(SEARCH("BUS Elective",C46)))</formula>
    </cfRule>
    <cfRule type="containsText" dxfId="82" priority="22" operator="containsText" text="BUS Floating Core">
      <formula>NOT(ISERROR(SEARCH("BUS Floating Core",C46)))</formula>
    </cfRule>
    <cfRule type="containsText" dxfId="81" priority="23" operator="containsText" text="BUS Capstone">
      <formula>NOT(ISERROR(SEARCH("BUS Capstone",C46)))</formula>
    </cfRule>
    <cfRule type="containsText" dxfId="80" priority="24" operator="containsText" text="BUS Core">
      <formula>NOT(ISERROR(SEARCH("BUS Core",C46)))</formula>
    </cfRule>
  </conditionalFormatting>
  <conditionalFormatting sqref="G46:G53">
    <cfRule type="containsText" dxfId="79" priority="17" operator="containsText" text="BUS Elective">
      <formula>NOT(ISERROR(SEARCH("BUS Elective",G46)))</formula>
    </cfRule>
    <cfRule type="containsText" dxfId="78" priority="18" operator="containsText" text="BUS Floating Core">
      <formula>NOT(ISERROR(SEARCH("BUS Floating Core",G46)))</formula>
    </cfRule>
    <cfRule type="containsText" dxfId="77" priority="19" operator="containsText" text="BUS Capstone">
      <formula>NOT(ISERROR(SEARCH("BUS Capstone",G46)))</formula>
    </cfRule>
    <cfRule type="containsText" dxfId="76" priority="20" operator="containsText" text="BUS Core">
      <formula>NOT(ISERROR(SEARCH("BUS Core",G46)))</formula>
    </cfRule>
  </conditionalFormatting>
  <conditionalFormatting sqref="K46:K48">
    <cfRule type="containsText" dxfId="75" priority="13" operator="containsText" text="BUS Elective">
      <formula>NOT(ISERROR(SEARCH("BUS Elective",K46)))</formula>
    </cfRule>
    <cfRule type="containsText" dxfId="74" priority="14" operator="containsText" text="BUS Floating Core">
      <formula>NOT(ISERROR(SEARCH("BUS Floating Core",K46)))</formula>
    </cfRule>
    <cfRule type="containsText" dxfId="73" priority="15" operator="containsText" text="BUS Capstone">
      <formula>NOT(ISERROR(SEARCH("BUS Capstone",K46)))</formula>
    </cfRule>
    <cfRule type="containsText" dxfId="72" priority="16" operator="containsText" text="BUS Core">
      <formula>NOT(ISERROR(SEARCH("BUS Core",K46)))</formula>
    </cfRule>
  </conditionalFormatting>
  <conditionalFormatting sqref="C58:C65">
    <cfRule type="containsText" dxfId="71" priority="9" operator="containsText" text="BUS Elective">
      <formula>NOT(ISERROR(SEARCH("BUS Elective",C58)))</formula>
    </cfRule>
    <cfRule type="containsText" dxfId="70" priority="10" operator="containsText" text="BUS Floating Core">
      <formula>NOT(ISERROR(SEARCH("BUS Floating Core",C58)))</formula>
    </cfRule>
    <cfRule type="containsText" dxfId="69" priority="11" operator="containsText" text="BUS Capstone">
      <formula>NOT(ISERROR(SEARCH("BUS Capstone",C58)))</formula>
    </cfRule>
    <cfRule type="containsText" dxfId="68" priority="12" operator="containsText" text="BUS Core">
      <formula>NOT(ISERROR(SEARCH("BUS Core",C58)))</formula>
    </cfRule>
  </conditionalFormatting>
  <conditionalFormatting sqref="G58:G65">
    <cfRule type="containsText" dxfId="67" priority="5" operator="containsText" text="BUS Elective">
      <formula>NOT(ISERROR(SEARCH("BUS Elective",G58)))</formula>
    </cfRule>
    <cfRule type="containsText" dxfId="66" priority="6" operator="containsText" text="BUS Floating Core">
      <formula>NOT(ISERROR(SEARCH("BUS Floating Core",G58)))</formula>
    </cfRule>
    <cfRule type="containsText" dxfId="65" priority="7" operator="containsText" text="BUS Capstone">
      <formula>NOT(ISERROR(SEARCH("BUS Capstone",G58)))</formula>
    </cfRule>
    <cfRule type="containsText" dxfId="64" priority="8" operator="containsText" text="BUS Core">
      <formula>NOT(ISERROR(SEARCH("BUS Core",G58)))</formula>
    </cfRule>
  </conditionalFormatting>
  <conditionalFormatting sqref="C38">
    <cfRule type="containsText" dxfId="63" priority="1" operator="containsText" text="BUS Elective">
      <formula>NOT(ISERROR(SEARCH("BUS Elective",C38)))</formula>
    </cfRule>
    <cfRule type="containsText" dxfId="62" priority="2" operator="containsText" text="BUS Floating Core">
      <formula>NOT(ISERROR(SEARCH("BUS Floating Core",C38)))</formula>
    </cfRule>
    <cfRule type="containsText" dxfId="61" priority="3" operator="containsText" text="BUS Capstone">
      <formula>NOT(ISERROR(SEARCH("BUS Capstone",C38)))</formula>
    </cfRule>
    <cfRule type="containsText" dxfId="60" priority="4" operator="containsText" text="BUS Core">
      <formula>NOT(ISERROR(SEARCH("BUS Core",C38)))</formula>
    </cfRule>
  </conditionalFormatting>
  <dataValidations xWindow="1637" yWindow="294" count="4">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C14:C19 K13:K19 G13:G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23:C29 K34:K36 C46:C53 K46:K48 G23:G29 G34:G41 C34:C41">
      <formula1>$B$71:$B$84</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allowBlank="1" showInputMessage="1" showErrorMessage="1" sqref="G56 C56 C44 G44 K44 K32 G32 C32 K21 G21 C21">
      <formula1>$F$72:$F$97</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view="pageLayout" topLeftCell="A16" zoomScaleNormal="100" workbookViewId="0">
      <selection activeCell="D42" sqref="D42"/>
    </sheetView>
  </sheetViews>
  <sheetFormatPr defaultColWidth="0" defaultRowHeight="0" customHeight="1" zeroHeight="1"/>
  <cols>
    <col min="1" max="1" width="3.5703125" style="226" customWidth="1"/>
    <col min="2" max="2" width="4.5703125" style="226" customWidth="1"/>
    <col min="3" max="3" width="27.28515625" style="226" customWidth="1"/>
    <col min="4" max="4" width="42.5703125" style="226" customWidth="1"/>
    <col min="5" max="6" width="10" style="226" customWidth="1"/>
    <col min="7" max="7" width="2.140625" style="40" customWidth="1"/>
    <col min="8" max="8" width="3.5703125" style="40" customWidth="1"/>
    <col min="9" max="9" width="4.5703125" style="40" customWidth="1"/>
    <col min="10" max="10" width="15.85546875" style="40" customWidth="1"/>
    <col min="11" max="11" width="23.5703125" style="40" customWidth="1"/>
    <col min="12" max="14" width="10" style="40" customWidth="1"/>
    <col min="15" max="15" width="3.7109375" style="40" hidden="1" customWidth="1"/>
    <col min="16" max="16" width="0.5703125" style="40" customWidth="1"/>
    <col min="17" max="16384" width="9.140625" style="40" hidden="1"/>
  </cols>
  <sheetData>
    <row r="1" spans="1:14" ht="19.5">
      <c r="A1" s="405" t="s">
        <v>144</v>
      </c>
      <c r="B1" s="405"/>
      <c r="C1" s="405"/>
      <c r="D1" s="405"/>
      <c r="E1" s="405"/>
      <c r="F1" s="405"/>
      <c r="G1" s="405"/>
      <c r="H1" s="405"/>
      <c r="I1" s="405"/>
      <c r="J1" s="405"/>
      <c r="K1" s="405"/>
      <c r="L1" s="405"/>
      <c r="M1" s="405"/>
      <c r="N1" s="405"/>
    </row>
    <row r="2" spans="1:14" ht="6.75" customHeight="1">
      <c r="A2" s="146"/>
      <c r="B2" s="146"/>
      <c r="C2" s="146"/>
      <c r="D2" s="146"/>
      <c r="E2" s="146"/>
      <c r="F2" s="146"/>
      <c r="G2" s="146"/>
      <c r="H2" s="146"/>
      <c r="I2" s="146"/>
      <c r="J2" s="146"/>
      <c r="K2" s="146"/>
      <c r="L2" s="146"/>
      <c r="M2" s="146"/>
      <c r="N2" s="146"/>
    </row>
    <row r="3" spans="1:14" ht="15" customHeight="1">
      <c r="A3" s="406" t="s">
        <v>36</v>
      </c>
      <c r="B3" s="407"/>
      <c r="C3" s="407"/>
      <c r="D3" s="408"/>
      <c r="E3" s="409" t="s">
        <v>143</v>
      </c>
      <c r="F3" s="410"/>
      <c r="G3" s="410"/>
      <c r="H3" s="410"/>
      <c r="I3" s="410"/>
      <c r="J3" s="410"/>
      <c r="K3" s="410"/>
      <c r="L3" s="410"/>
      <c r="M3" s="410"/>
      <c r="N3" s="411"/>
    </row>
    <row r="4" spans="1:14" ht="15">
      <c r="A4" s="418" t="s">
        <v>33</v>
      </c>
      <c r="B4" s="419"/>
      <c r="C4" s="419"/>
      <c r="D4" s="151" t="s">
        <v>35</v>
      </c>
      <c r="E4" s="412"/>
      <c r="F4" s="413"/>
      <c r="G4" s="413"/>
      <c r="H4" s="413"/>
      <c r="I4" s="413"/>
      <c r="J4" s="413"/>
      <c r="K4" s="413"/>
      <c r="L4" s="413"/>
      <c r="M4" s="413"/>
      <c r="N4" s="414"/>
    </row>
    <row r="5" spans="1:14" ht="15">
      <c r="A5" s="420" t="s">
        <v>34</v>
      </c>
      <c r="B5" s="419"/>
      <c r="C5" s="419"/>
      <c r="D5" s="229"/>
      <c r="E5" s="412"/>
      <c r="F5" s="413"/>
      <c r="G5" s="413"/>
      <c r="H5" s="413"/>
      <c r="I5" s="413"/>
      <c r="J5" s="413"/>
      <c r="K5" s="413"/>
      <c r="L5" s="413"/>
      <c r="M5" s="413"/>
      <c r="N5" s="414"/>
    </row>
    <row r="6" spans="1:14" ht="15">
      <c r="A6" s="122"/>
      <c r="B6" s="147"/>
      <c r="C6" s="147"/>
      <c r="D6" s="124"/>
      <c r="E6" s="412"/>
      <c r="F6" s="413"/>
      <c r="G6" s="413"/>
      <c r="H6" s="413"/>
      <c r="I6" s="413"/>
      <c r="J6" s="413"/>
      <c r="K6" s="413"/>
      <c r="L6" s="413"/>
      <c r="M6" s="413"/>
      <c r="N6" s="414"/>
    </row>
    <row r="7" spans="1:14" ht="32.25" customHeight="1">
      <c r="A7" s="125"/>
      <c r="B7" s="126"/>
      <c r="C7" s="126"/>
      <c r="D7" s="127"/>
      <c r="E7" s="415"/>
      <c r="F7" s="416"/>
      <c r="G7" s="416"/>
      <c r="H7" s="416"/>
      <c r="I7" s="416"/>
      <c r="J7" s="416"/>
      <c r="K7" s="416"/>
      <c r="L7" s="416"/>
      <c r="M7" s="416"/>
      <c r="N7" s="417"/>
    </row>
    <row r="8" spans="1:14" ht="6.75" customHeight="1" thickBot="1">
      <c r="A8" s="40"/>
      <c r="B8" s="40"/>
      <c r="C8" s="128"/>
      <c r="D8" s="40"/>
      <c r="E8" s="40"/>
      <c r="F8" s="40"/>
    </row>
    <row r="9" spans="1:14" ht="15.75" thickBot="1">
      <c r="A9" s="272"/>
      <c r="B9" s="421" t="s">
        <v>142</v>
      </c>
      <c r="C9" s="422"/>
      <c r="D9" s="422"/>
      <c r="E9" s="422"/>
      <c r="F9" s="423"/>
      <c r="G9" s="129"/>
      <c r="H9" s="130"/>
      <c r="I9" s="136" t="s">
        <v>62</v>
      </c>
      <c r="J9" s="131"/>
      <c r="K9" s="131"/>
      <c r="L9" s="131"/>
      <c r="M9" s="131"/>
      <c r="N9" s="132"/>
    </row>
    <row r="10" spans="1:14" ht="15.75" customHeight="1" thickBot="1">
      <c r="A10" s="271"/>
      <c r="B10" s="270"/>
      <c r="C10" s="269" t="s">
        <v>0</v>
      </c>
      <c r="D10" s="269" t="s">
        <v>63</v>
      </c>
      <c r="E10" s="269" t="s">
        <v>4</v>
      </c>
      <c r="F10" s="268" t="s">
        <v>64</v>
      </c>
      <c r="G10" s="133"/>
      <c r="H10" s="378" t="s">
        <v>65</v>
      </c>
      <c r="I10" s="191"/>
      <c r="J10" s="192" t="s">
        <v>0</v>
      </c>
      <c r="K10" s="194" t="s">
        <v>63</v>
      </c>
      <c r="L10" s="194"/>
      <c r="M10" s="192" t="s">
        <v>4</v>
      </c>
      <c r="N10" s="193" t="s">
        <v>64</v>
      </c>
    </row>
    <row r="11" spans="1:14" ht="15.75" thickBot="1">
      <c r="A11" s="267"/>
      <c r="B11" s="266" t="s">
        <v>141</v>
      </c>
      <c r="C11" s="264"/>
      <c r="D11" s="265" t="s">
        <v>140</v>
      </c>
      <c r="E11" s="264"/>
      <c r="F11" s="263"/>
      <c r="G11" s="129"/>
      <c r="H11" s="379"/>
      <c r="I11" s="120"/>
      <c r="J11" s="110"/>
      <c r="K11" s="403"/>
      <c r="L11" s="403"/>
      <c r="M11" s="111"/>
      <c r="N11" s="112"/>
    </row>
    <row r="12" spans="1:14" ht="16.5" customHeight="1" thickBot="1">
      <c r="A12" s="382" t="s">
        <v>139</v>
      </c>
      <c r="B12" s="262"/>
      <c r="C12" s="156" t="s">
        <v>105</v>
      </c>
      <c r="D12" s="156" t="s">
        <v>138</v>
      </c>
      <c r="E12" s="157">
        <v>2</v>
      </c>
      <c r="F12" s="247" t="s">
        <v>137</v>
      </c>
      <c r="G12" s="129"/>
      <c r="H12" s="379"/>
      <c r="I12" s="113"/>
      <c r="J12" s="114"/>
      <c r="K12" s="404"/>
      <c r="L12" s="404"/>
      <c r="M12" s="115"/>
      <c r="N12" s="116"/>
    </row>
    <row r="13" spans="1:14" ht="15.75" thickBot="1">
      <c r="A13" s="382"/>
      <c r="B13" s="113"/>
      <c r="C13" s="156" t="s">
        <v>136</v>
      </c>
      <c r="D13" s="261" t="s">
        <v>89</v>
      </c>
      <c r="E13" s="157">
        <v>4</v>
      </c>
      <c r="F13" s="247" t="s">
        <v>118</v>
      </c>
      <c r="G13" s="129"/>
      <c r="H13" s="379"/>
      <c r="I13" s="113"/>
      <c r="J13" s="114"/>
      <c r="K13" s="404"/>
      <c r="L13" s="404"/>
      <c r="M13" s="115"/>
      <c r="N13" s="116"/>
    </row>
    <row r="14" spans="1:14" ht="15.75" thickBot="1">
      <c r="A14" s="382"/>
      <c r="B14" s="113"/>
      <c r="C14" s="156" t="s">
        <v>135</v>
      </c>
      <c r="D14" s="156" t="s">
        <v>134</v>
      </c>
      <c r="E14" s="157">
        <v>4</v>
      </c>
      <c r="F14" s="247" t="s">
        <v>118</v>
      </c>
      <c r="G14" s="129"/>
      <c r="H14" s="379"/>
      <c r="I14" s="113"/>
      <c r="J14" s="228"/>
      <c r="K14" s="404"/>
      <c r="L14" s="404"/>
      <c r="M14" s="115"/>
      <c r="N14" s="116"/>
    </row>
    <row r="15" spans="1:14" ht="15.75" thickBot="1">
      <c r="A15" s="382"/>
      <c r="B15" s="113"/>
      <c r="C15" s="156" t="s">
        <v>133</v>
      </c>
      <c r="D15" s="156" t="s">
        <v>132</v>
      </c>
      <c r="E15" s="157">
        <v>4</v>
      </c>
      <c r="F15" s="247" t="s">
        <v>118</v>
      </c>
      <c r="G15" s="129"/>
      <c r="H15" s="379"/>
      <c r="I15" s="113"/>
      <c r="J15" s="228"/>
      <c r="K15" s="424"/>
      <c r="L15" s="425"/>
      <c r="M15" s="115"/>
      <c r="N15" s="116"/>
    </row>
    <row r="16" spans="1:14" ht="15.75" thickBot="1">
      <c r="A16" s="382"/>
      <c r="B16" s="113"/>
      <c r="C16" s="156" t="s">
        <v>51</v>
      </c>
      <c r="D16" s="156" t="s">
        <v>74</v>
      </c>
      <c r="E16" s="157">
        <v>1.5</v>
      </c>
      <c r="F16" s="247" t="s">
        <v>73</v>
      </c>
      <c r="G16" s="129"/>
      <c r="H16" s="379"/>
      <c r="I16" s="113"/>
      <c r="J16" s="114"/>
      <c r="K16" s="404"/>
      <c r="L16" s="404"/>
      <c r="M16" s="115"/>
      <c r="N16" s="116"/>
    </row>
    <row r="17" spans="1:14" ht="15.75" thickBot="1">
      <c r="A17" s="294"/>
      <c r="B17" s="187" t="s">
        <v>66</v>
      </c>
      <c r="C17" s="188"/>
      <c r="D17" s="255" t="s">
        <v>125</v>
      </c>
      <c r="E17" s="189"/>
      <c r="F17" s="190"/>
      <c r="G17" s="129"/>
      <c r="H17" s="379"/>
      <c r="I17" s="113"/>
      <c r="J17" s="114"/>
      <c r="K17" s="404"/>
      <c r="L17" s="404"/>
      <c r="M17" s="115"/>
      <c r="N17" s="116"/>
    </row>
    <row r="18" spans="1:14" ht="18.75" customHeight="1" thickBot="1">
      <c r="A18" s="372" t="s">
        <v>61</v>
      </c>
      <c r="B18" s="248"/>
      <c r="C18" s="156" t="s">
        <v>67</v>
      </c>
      <c r="D18" s="156" t="s">
        <v>68</v>
      </c>
      <c r="E18" s="157">
        <v>3</v>
      </c>
      <c r="F18" s="247" t="s">
        <v>69</v>
      </c>
      <c r="G18" s="129"/>
      <c r="H18" s="379"/>
      <c r="I18" s="113"/>
      <c r="J18" s="114"/>
      <c r="K18" s="404"/>
      <c r="L18" s="404"/>
      <c r="M18" s="115"/>
      <c r="N18" s="116"/>
    </row>
    <row r="19" spans="1:14" ht="15.75" thickBot="1">
      <c r="A19" s="373"/>
      <c r="B19" s="248"/>
      <c r="C19" s="156" t="s">
        <v>22</v>
      </c>
      <c r="D19" s="156" t="s">
        <v>70</v>
      </c>
      <c r="E19" s="157">
        <v>3</v>
      </c>
      <c r="F19" s="247" t="s">
        <v>69</v>
      </c>
      <c r="G19" s="129"/>
      <c r="H19" s="380"/>
      <c r="I19" s="113"/>
      <c r="J19" s="117"/>
      <c r="K19" s="426"/>
      <c r="L19" s="426"/>
      <c r="M19" s="118"/>
      <c r="N19" s="119"/>
    </row>
    <row r="20" spans="1:14" ht="15.75" thickBot="1">
      <c r="A20" s="373"/>
      <c r="B20" s="248"/>
      <c r="C20" s="156" t="s">
        <v>23</v>
      </c>
      <c r="D20" s="156" t="s">
        <v>71</v>
      </c>
      <c r="E20" s="157">
        <v>4</v>
      </c>
      <c r="F20" s="247" t="s">
        <v>69</v>
      </c>
      <c r="G20" s="129"/>
      <c r="H20" s="135"/>
      <c r="I20" s="129"/>
      <c r="J20" s="129"/>
      <c r="K20" s="129"/>
      <c r="L20" s="123"/>
      <c r="M20" s="123"/>
      <c r="N20" s="123"/>
    </row>
    <row r="21" spans="1:14" ht="15.75" thickBot="1">
      <c r="A21" s="373"/>
      <c r="B21" s="248"/>
      <c r="C21" s="156" t="s">
        <v>3</v>
      </c>
      <c r="D21" s="156" t="s">
        <v>72</v>
      </c>
      <c r="E21" s="157">
        <v>3</v>
      </c>
      <c r="F21" s="247" t="s">
        <v>73</v>
      </c>
      <c r="G21" s="129"/>
      <c r="H21" s="129"/>
      <c r="I21" s="136" t="s">
        <v>80</v>
      </c>
      <c r="J21" s="137"/>
      <c r="K21" s="137"/>
      <c r="L21" s="131" t="s">
        <v>81</v>
      </c>
      <c r="M21" s="131" t="s">
        <v>82</v>
      </c>
      <c r="N21" s="141" t="s">
        <v>83</v>
      </c>
    </row>
    <row r="22" spans="1:14" ht="15.75" thickBot="1">
      <c r="A22" s="373"/>
      <c r="B22" s="248"/>
      <c r="C22" s="156" t="s">
        <v>26</v>
      </c>
      <c r="D22" s="156" t="s">
        <v>75</v>
      </c>
      <c r="E22" s="157">
        <v>1.5</v>
      </c>
      <c r="F22" s="247" t="s">
        <v>73</v>
      </c>
      <c r="G22" s="129"/>
      <c r="H22" s="378" t="s">
        <v>85</v>
      </c>
      <c r="I22" s="200" t="str">
        <f>IF(N22&lt;=0, "X", "")</f>
        <v/>
      </c>
      <c r="J22" s="195" t="s">
        <v>131</v>
      </c>
      <c r="K22" s="196"/>
      <c r="L22" s="260"/>
      <c r="M22" s="259"/>
      <c r="N22" s="169">
        <f>IF((120-SUM(L23,M23,L24,M24))&lt;=0,0,(120-SUM(L23,M23,L24,M24)))</f>
        <v>120</v>
      </c>
    </row>
    <row r="23" spans="1:14" ht="15.75" customHeight="1" thickBot="1">
      <c r="A23" s="373"/>
      <c r="B23" s="248"/>
      <c r="C23" s="165" t="s">
        <v>130</v>
      </c>
      <c r="D23" s="166" t="s">
        <v>129</v>
      </c>
      <c r="E23" s="167">
        <v>4</v>
      </c>
      <c r="F23" s="258"/>
      <c r="G23" s="129"/>
      <c r="H23" s="379"/>
      <c r="I23" s="200" t="str">
        <f>IF(N23&lt;=0, "X", "")</f>
        <v/>
      </c>
      <c r="J23" s="197" t="s">
        <v>159</v>
      </c>
      <c r="K23" s="198"/>
      <c r="L23" s="171">
        <f>SUMIF(B12,"x",E12)+SUMIF(B16,"x",E16)+SUMIF(B18:B22,"x",E18:E22)+SUMIF(B25:B28,"x",E25:E28)+SUMIF(B30:B32,"x",E30:E32)+SUMIF(B34:B37,"x",E34:E37)+SUMIF(I11:I19,"x",M11:M19)</f>
        <v>0</v>
      </c>
      <c r="M23" s="171">
        <f>SUMIF(B12,"IP",E12)+SUMIF(B16,"IP",E16)+SUMIF(B18:B22,"IP",E18:E22)+SUMIF(B25:B28,"IP",E25:E28)+SUMIF(B30:B32,"IP",E30:E32)+SUMIF(B34:B37,"IP",E34:E37)+SUMIF(I11:I19,"IP",M11:M19)</f>
        <v>0</v>
      </c>
      <c r="N23" s="172">
        <f>IF((61-L23-M23)&lt;=0, 0, (61-L23-M23))</f>
        <v>61</v>
      </c>
    </row>
    <row r="24" spans="1:14" ht="15.75" thickBot="1">
      <c r="A24" s="373"/>
      <c r="B24" s="256" t="s">
        <v>76</v>
      </c>
      <c r="C24" s="188"/>
      <c r="D24" s="255" t="s">
        <v>125</v>
      </c>
      <c r="E24" s="189"/>
      <c r="F24" s="190"/>
      <c r="G24" s="129"/>
      <c r="H24" s="379"/>
      <c r="I24" s="200" t="str">
        <f>IF(N24&lt;=0, "X", "")</f>
        <v/>
      </c>
      <c r="J24" s="173" t="s">
        <v>128</v>
      </c>
      <c r="K24" s="199"/>
      <c r="L24" s="185"/>
      <c r="M24" s="186"/>
      <c r="N24" s="174">
        <f>IF((54-L24-M24)&lt;=0, 0, (54-L24-M24))</f>
        <v>54</v>
      </c>
    </row>
    <row r="25" spans="1:14" ht="15.75" thickBot="1">
      <c r="A25" s="373"/>
      <c r="B25" s="248"/>
      <c r="C25" s="156" t="s">
        <v>25</v>
      </c>
      <c r="D25" s="156" t="s">
        <v>77</v>
      </c>
      <c r="E25" s="156">
        <v>1.5</v>
      </c>
      <c r="F25" s="257" t="s">
        <v>69</v>
      </c>
      <c r="G25" s="129"/>
      <c r="H25" s="379"/>
      <c r="I25" s="395" t="s">
        <v>127</v>
      </c>
      <c r="J25" s="396"/>
      <c r="K25" s="399"/>
      <c r="L25" s="399"/>
      <c r="M25" s="399"/>
      <c r="N25" s="400"/>
    </row>
    <row r="26" spans="1:14" ht="15.75" thickBot="1">
      <c r="A26" s="373"/>
      <c r="B26" s="249"/>
      <c r="C26" s="156" t="s">
        <v>27</v>
      </c>
      <c r="D26" s="158" t="s">
        <v>78</v>
      </c>
      <c r="E26" s="159">
        <v>3</v>
      </c>
      <c r="F26" s="247" t="s">
        <v>69</v>
      </c>
      <c r="G26" s="129"/>
      <c r="H26" s="380"/>
      <c r="I26" s="397"/>
      <c r="J26" s="398"/>
      <c r="K26" s="401"/>
      <c r="L26" s="401"/>
      <c r="M26" s="401"/>
      <c r="N26" s="402"/>
    </row>
    <row r="27" spans="1:14" ht="15.75" thickBot="1">
      <c r="A27" s="373"/>
      <c r="B27" s="248"/>
      <c r="C27" s="156" t="s">
        <v>2</v>
      </c>
      <c r="D27" s="156" t="s">
        <v>79</v>
      </c>
      <c r="E27" s="159">
        <v>3</v>
      </c>
      <c r="F27" s="247" t="s">
        <v>69</v>
      </c>
      <c r="G27" s="129"/>
      <c r="H27" s="138"/>
      <c r="I27" s="123"/>
      <c r="J27" s="123"/>
      <c r="K27" s="123"/>
      <c r="L27" s="123"/>
      <c r="M27" s="123"/>
      <c r="N27" s="123"/>
    </row>
    <row r="28" spans="1:14" ht="15.75" thickBot="1">
      <c r="A28" s="373"/>
      <c r="B28" s="248"/>
      <c r="C28" s="156" t="s">
        <v>24</v>
      </c>
      <c r="D28" s="156" t="s">
        <v>84</v>
      </c>
      <c r="E28" s="159">
        <v>3</v>
      </c>
      <c r="F28" s="247" t="s">
        <v>69</v>
      </c>
      <c r="G28" s="129"/>
      <c r="H28" s="123"/>
      <c r="I28" s="136" t="s">
        <v>126</v>
      </c>
      <c r="J28" s="137"/>
      <c r="K28" s="139"/>
      <c r="L28" s="140"/>
      <c r="M28" s="140"/>
      <c r="N28" s="141"/>
    </row>
    <row r="29" spans="1:14" ht="15.75" thickBot="1">
      <c r="A29" s="373"/>
      <c r="B29" s="256" t="s">
        <v>86</v>
      </c>
      <c r="C29" s="188"/>
      <c r="D29" s="255" t="s">
        <v>125</v>
      </c>
      <c r="E29" s="189"/>
      <c r="F29" s="190"/>
      <c r="G29" s="133"/>
      <c r="H29" s="378" t="s">
        <v>96</v>
      </c>
      <c r="I29" s="113"/>
      <c r="J29" s="168" t="s">
        <v>124</v>
      </c>
      <c r="K29" s="175"/>
      <c r="L29" s="175"/>
      <c r="M29" s="175"/>
      <c r="N29" s="176"/>
    </row>
    <row r="30" spans="1:14" ht="15.75" thickBot="1">
      <c r="A30" s="373"/>
      <c r="B30" s="248"/>
      <c r="C30" s="156" t="s">
        <v>17</v>
      </c>
      <c r="D30" s="156" t="s">
        <v>87</v>
      </c>
      <c r="E30" s="159">
        <v>3</v>
      </c>
      <c r="F30" s="247" t="s">
        <v>69</v>
      </c>
      <c r="G30" s="129"/>
      <c r="H30" s="379"/>
      <c r="I30" s="113"/>
      <c r="J30" s="177" t="s">
        <v>123</v>
      </c>
      <c r="K30" s="178"/>
      <c r="L30" s="178"/>
      <c r="M30" s="178"/>
      <c r="N30" s="179"/>
    </row>
    <row r="31" spans="1:14" ht="15.75" thickBot="1">
      <c r="A31" s="373"/>
      <c r="B31" s="248"/>
      <c r="C31" s="156" t="s">
        <v>156</v>
      </c>
      <c r="D31" s="156" t="s">
        <v>158</v>
      </c>
      <c r="E31" s="159">
        <v>3</v>
      </c>
      <c r="F31" s="247" t="s">
        <v>73</v>
      </c>
      <c r="G31" s="129"/>
      <c r="H31" s="379"/>
      <c r="I31" s="113"/>
      <c r="J31" s="177" t="s">
        <v>122</v>
      </c>
      <c r="K31" s="178"/>
      <c r="L31" s="178"/>
      <c r="M31" s="178"/>
      <c r="N31" s="179"/>
    </row>
    <row r="32" spans="1:14" ht="15.75" customHeight="1" thickBot="1">
      <c r="A32" s="374"/>
      <c r="B32" s="248"/>
      <c r="C32" s="156" t="s">
        <v>88</v>
      </c>
      <c r="D32" s="254" t="s">
        <v>89</v>
      </c>
      <c r="E32" s="253"/>
      <c r="F32" s="252" t="s">
        <v>73</v>
      </c>
      <c r="G32" s="129"/>
      <c r="H32" s="379"/>
      <c r="I32" s="113"/>
      <c r="J32" s="177" t="s">
        <v>120</v>
      </c>
      <c r="K32" s="178"/>
      <c r="L32" s="178"/>
      <c r="M32" s="178"/>
      <c r="N32" s="179"/>
    </row>
    <row r="33" spans="1:14" ht="15.75" customHeight="1" thickBot="1">
      <c r="A33" s="295"/>
      <c r="B33" s="187" t="s">
        <v>121</v>
      </c>
      <c r="C33" s="188"/>
      <c r="D33" s="251"/>
      <c r="E33" s="224"/>
      <c r="F33" s="250"/>
      <c r="G33" s="129"/>
      <c r="H33" s="380"/>
      <c r="I33" s="113"/>
      <c r="J33" s="170" t="s">
        <v>100</v>
      </c>
      <c r="K33" s="178"/>
      <c r="L33" s="178"/>
      <c r="M33" s="178"/>
      <c r="N33" s="163"/>
    </row>
    <row r="34" spans="1:14" ht="15.75" thickBot="1">
      <c r="A34" s="375" t="s">
        <v>119</v>
      </c>
      <c r="B34" s="248"/>
      <c r="C34" s="156" t="s">
        <v>90</v>
      </c>
      <c r="D34" s="156" t="s">
        <v>91</v>
      </c>
      <c r="E34" s="157">
        <v>3</v>
      </c>
      <c r="F34" s="247" t="s">
        <v>118</v>
      </c>
      <c r="G34" s="129"/>
      <c r="H34" s="135"/>
      <c r="I34" s="123"/>
      <c r="J34" s="123"/>
      <c r="K34" s="123"/>
      <c r="L34" s="123"/>
      <c r="M34" s="123"/>
      <c r="N34" s="123"/>
    </row>
    <row r="35" spans="1:14" ht="15.75" thickBot="1">
      <c r="A35" s="376"/>
      <c r="B35" s="249"/>
      <c r="C35" s="156" t="s">
        <v>92</v>
      </c>
      <c r="D35" s="156" t="s">
        <v>93</v>
      </c>
      <c r="E35" s="157">
        <v>3</v>
      </c>
      <c r="F35" s="247" t="s">
        <v>118</v>
      </c>
      <c r="G35" s="129"/>
      <c r="H35" s="123"/>
      <c r="I35" s="142" t="s">
        <v>101</v>
      </c>
      <c r="J35" s="148"/>
      <c r="K35" s="148"/>
      <c r="L35" s="148"/>
      <c r="M35" s="148"/>
      <c r="N35" s="132"/>
    </row>
    <row r="36" spans="1:14" ht="16.5" customHeight="1" thickBot="1">
      <c r="A36" s="376"/>
      <c r="B36" s="248"/>
      <c r="C36" s="156" t="s">
        <v>94</v>
      </c>
      <c r="D36" s="156" t="s">
        <v>95</v>
      </c>
      <c r="E36" s="157">
        <v>3</v>
      </c>
      <c r="F36" s="247" t="s">
        <v>118</v>
      </c>
      <c r="G36" s="134"/>
      <c r="H36" s="378" t="s">
        <v>18</v>
      </c>
      <c r="I36" s="113"/>
      <c r="J36" s="180" t="s">
        <v>117</v>
      </c>
      <c r="K36" s="181"/>
      <c r="L36" s="181"/>
      <c r="M36" s="181"/>
      <c r="N36" s="182"/>
    </row>
    <row r="37" spans="1:14" ht="15.75" thickBot="1">
      <c r="A37" s="377"/>
      <c r="B37" s="248"/>
      <c r="C37" s="160" t="s">
        <v>97</v>
      </c>
      <c r="D37" s="160" t="s">
        <v>98</v>
      </c>
      <c r="E37" s="161">
        <v>1.5</v>
      </c>
      <c r="F37" s="247" t="s">
        <v>118</v>
      </c>
      <c r="G37" s="134"/>
      <c r="H37" s="379"/>
      <c r="I37" s="113"/>
      <c r="J37" s="170" t="s">
        <v>115</v>
      </c>
      <c r="K37" s="178"/>
      <c r="L37" s="178"/>
      <c r="M37" s="178"/>
      <c r="N37" s="179"/>
    </row>
    <row r="38" spans="1:14" ht="17.25" customHeight="1" thickBot="1">
      <c r="A38" s="246"/>
      <c r="B38" s="142" t="s">
        <v>116</v>
      </c>
      <c r="C38" s="245"/>
      <c r="D38" s="245"/>
      <c r="E38" s="245"/>
      <c r="F38" s="244"/>
      <c r="G38" s="129"/>
      <c r="H38" s="380"/>
      <c r="I38" s="225"/>
      <c r="J38" s="183" t="s">
        <v>114</v>
      </c>
      <c r="K38" s="183"/>
      <c r="L38" s="183"/>
      <c r="M38" s="183"/>
      <c r="N38" s="184"/>
    </row>
    <row r="39" spans="1:14" ht="18" customHeight="1" thickBot="1">
      <c r="A39" s="381" t="s">
        <v>99</v>
      </c>
      <c r="B39" s="243"/>
      <c r="C39" s="242" t="s">
        <v>160</v>
      </c>
      <c r="D39" s="439" t="s">
        <v>161</v>
      </c>
      <c r="E39" s="439"/>
      <c r="F39" s="440"/>
      <c r="G39" s="129"/>
      <c r="H39" s="149"/>
      <c r="I39" s="145"/>
      <c r="J39" s="150"/>
      <c r="K39" s="150"/>
      <c r="L39" s="150"/>
      <c r="M39" s="150"/>
      <c r="N39" s="150"/>
    </row>
    <row r="40" spans="1:14" s="234" customFormat="1" ht="18" customHeight="1" thickBot="1">
      <c r="A40" s="382"/>
      <c r="B40" s="142" t="s">
        <v>113</v>
      </c>
      <c r="C40" s="143"/>
      <c r="D40" s="241" t="s">
        <v>112</v>
      </c>
      <c r="E40" s="384" t="s">
        <v>111</v>
      </c>
      <c r="F40" s="385"/>
      <c r="G40" s="226" t="s">
        <v>109</v>
      </c>
      <c r="H40" s="240"/>
      <c r="I40" s="239"/>
      <c r="J40" s="239"/>
      <c r="K40" s="239"/>
      <c r="L40" s="239"/>
      <c r="M40" s="239"/>
      <c r="N40" s="238"/>
    </row>
    <row r="41" spans="1:14" s="234" customFormat="1" ht="15.75" customHeight="1" thickBot="1">
      <c r="A41" s="382"/>
      <c r="B41" s="152"/>
      <c r="C41" s="158" t="s">
        <v>110</v>
      </c>
      <c r="D41" s="227"/>
      <c r="E41" s="386"/>
      <c r="F41" s="387"/>
      <c r="G41" s="226"/>
      <c r="H41" s="390"/>
      <c r="I41" s="236"/>
      <c r="J41" s="235"/>
      <c r="K41" s="235"/>
      <c r="L41" s="235"/>
      <c r="M41" s="235"/>
      <c r="N41" s="235"/>
    </row>
    <row r="42" spans="1:14" s="234" customFormat="1" ht="15.75" customHeight="1" thickBot="1">
      <c r="A42" s="382"/>
      <c r="B42" s="113"/>
      <c r="C42" s="162" t="s">
        <v>108</v>
      </c>
      <c r="D42" s="121"/>
      <c r="E42" s="388"/>
      <c r="F42" s="389"/>
      <c r="G42" s="226"/>
      <c r="H42" s="390"/>
      <c r="I42" s="236"/>
      <c r="J42" s="235"/>
      <c r="K42" s="235"/>
      <c r="L42" s="235"/>
      <c r="M42" s="235"/>
      <c r="N42" s="235"/>
    </row>
    <row r="43" spans="1:14" s="234" customFormat="1" ht="18" customHeight="1" thickBot="1">
      <c r="A43" s="382"/>
      <c r="B43" s="113"/>
      <c r="C43" s="163" t="s">
        <v>107</v>
      </c>
      <c r="D43" s="121"/>
      <c r="E43" s="391"/>
      <c r="F43" s="392"/>
      <c r="G43" s="226"/>
      <c r="H43" s="390"/>
      <c r="I43" s="236"/>
      <c r="J43" s="235"/>
      <c r="K43" s="235"/>
      <c r="L43" s="235"/>
      <c r="M43" s="235"/>
      <c r="N43" s="235"/>
    </row>
    <row r="44" spans="1:14" s="144" customFormat="1" ht="18" customHeight="1" thickBot="1">
      <c r="A44" s="383"/>
      <c r="B44" s="113"/>
      <c r="C44" s="164" t="s">
        <v>106</v>
      </c>
      <c r="D44" s="237"/>
      <c r="E44" s="393"/>
      <c r="F44" s="394"/>
      <c r="G44" s="226"/>
      <c r="H44" s="232"/>
      <c r="I44" s="231"/>
      <c r="J44" s="230"/>
      <c r="K44" s="230"/>
      <c r="L44" s="230"/>
      <c r="M44" s="230"/>
      <c r="N44" s="230"/>
    </row>
    <row r="45" spans="1:14" ht="1.5" customHeight="1">
      <c r="A45" s="233"/>
      <c r="B45" s="233"/>
      <c r="C45" s="233"/>
      <c r="D45" s="233"/>
      <c r="E45" s="233"/>
      <c r="F45" s="233"/>
    </row>
    <row r="46" spans="1:14" ht="0" hidden="1" customHeight="1"/>
    <row r="47" spans="1:14" ht="0" hidden="1" customHeight="1"/>
  </sheetData>
  <sheetProtection algorithmName="SHA-512" hashValue="NOot/c+dKXdmaU6MBD847VdUDruFz1bdxs5mgk9h3j0bCfFwevoL+p+SeXbF2JjrAsJUvo+2x2xpK6Up8NTd8Q==" saltValue="RVGtxxjLglJ6M+Ph6ngPVA==" spinCount="100000" sheet="1" selectLockedCells="1"/>
  <mergeCells count="32">
    <mergeCell ref="B9:F9"/>
    <mergeCell ref="A12:A16"/>
    <mergeCell ref="K12:L12"/>
    <mergeCell ref="K13:L13"/>
    <mergeCell ref="K14:L14"/>
    <mergeCell ref="K15:L15"/>
    <mergeCell ref="K16:L16"/>
    <mergeCell ref="A1:N1"/>
    <mergeCell ref="A3:D3"/>
    <mergeCell ref="E3:N7"/>
    <mergeCell ref="A4:C4"/>
    <mergeCell ref="A5:C5"/>
    <mergeCell ref="I25:J26"/>
    <mergeCell ref="K25:N26"/>
    <mergeCell ref="H29:H33"/>
    <mergeCell ref="H10:H19"/>
    <mergeCell ref="K11:L11"/>
    <mergeCell ref="K17:L17"/>
    <mergeCell ref="K18:L18"/>
    <mergeCell ref="K19:L19"/>
    <mergeCell ref="H22:H26"/>
    <mergeCell ref="A18:A32"/>
    <mergeCell ref="A34:A37"/>
    <mergeCell ref="H36:H38"/>
    <mergeCell ref="A39:A44"/>
    <mergeCell ref="E40:F40"/>
    <mergeCell ref="E41:F41"/>
    <mergeCell ref="E42:F42"/>
    <mergeCell ref="H41:H43"/>
    <mergeCell ref="E43:F43"/>
    <mergeCell ref="E44:F44"/>
    <mergeCell ref="D39:F39"/>
  </mergeCells>
  <pageMargins left="0.2475" right="0.5" top="0.24666666666666667"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topLeftCell="A64" zoomScaleNormal="100" workbookViewId="0">
      <selection activeCell="F73" sqref="F73"/>
    </sheetView>
  </sheetViews>
  <sheetFormatPr defaultColWidth="0" defaultRowHeight="15" zeroHeight="1"/>
  <cols>
    <col min="1" max="1" width="9.140625" customWidth="1"/>
    <col min="2" max="3" width="25" customWidth="1"/>
    <col min="4" max="4" width="11.42578125" customWidth="1"/>
    <col min="5" max="5" width="1" customWidth="1"/>
    <col min="6" max="7" width="25" customWidth="1"/>
    <col min="8" max="8" width="11.42578125" customWidth="1"/>
    <col min="9" max="9" width="1" customWidth="1"/>
    <col min="10" max="11" width="25" customWidth="1"/>
    <col min="12" max="12" width="11.42578125" customWidth="1"/>
    <col min="13" max="13" width="9.140625" customWidth="1"/>
    <col min="14" max="14" width="0" hidden="1" customWidth="1"/>
    <col min="15" max="16384" width="9.140625" hidden="1"/>
  </cols>
  <sheetData>
    <row r="1" spans="1:14" ht="28.5">
      <c r="A1" s="342" t="s">
        <v>145</v>
      </c>
      <c r="B1" s="342"/>
      <c r="C1" s="342"/>
      <c r="D1" s="342"/>
      <c r="E1" s="342"/>
      <c r="F1" s="342"/>
      <c r="G1" s="342"/>
      <c r="H1" s="342"/>
      <c r="I1" s="342"/>
      <c r="J1" s="342"/>
      <c r="K1" s="342"/>
      <c r="L1" s="342"/>
      <c r="M1" s="342"/>
      <c r="N1" s="201"/>
    </row>
    <row r="2" spans="1:14" ht="28.5">
      <c r="A2" s="109"/>
      <c r="B2" s="109"/>
      <c r="C2" s="109"/>
      <c r="D2" s="109"/>
      <c r="E2" s="109"/>
      <c r="F2" s="109"/>
      <c r="G2" s="109"/>
      <c r="H2" s="109"/>
      <c r="I2" s="109"/>
      <c r="J2" s="109"/>
      <c r="K2" s="109"/>
      <c r="L2" s="109"/>
      <c r="M2" s="109"/>
      <c r="N2" s="153"/>
    </row>
    <row r="3" spans="1:14" ht="18.75">
      <c r="A3" s="305" t="s">
        <v>36</v>
      </c>
      <c r="B3" s="306"/>
      <c r="C3" s="307"/>
      <c r="D3" s="328" t="s">
        <v>149</v>
      </c>
      <c r="E3" s="329"/>
      <c r="F3" s="329"/>
      <c r="G3" s="329"/>
      <c r="H3" s="329"/>
      <c r="I3" s="329"/>
      <c r="J3" s="329"/>
      <c r="K3" s="329"/>
      <c r="L3" s="329"/>
      <c r="M3" s="330"/>
      <c r="N3" s="202"/>
    </row>
    <row r="4" spans="1:14" ht="18.75">
      <c r="A4" s="308" t="s">
        <v>33</v>
      </c>
      <c r="B4" s="309"/>
      <c r="C4" s="310"/>
      <c r="D4" s="331"/>
      <c r="E4" s="332"/>
      <c r="F4" s="332"/>
      <c r="G4" s="332"/>
      <c r="H4" s="332"/>
      <c r="I4" s="332"/>
      <c r="J4" s="332"/>
      <c r="K4" s="332"/>
      <c r="L4" s="332"/>
      <c r="M4" s="333"/>
      <c r="N4" s="202"/>
    </row>
    <row r="5" spans="1:14" ht="18.75">
      <c r="A5" s="308" t="s">
        <v>35</v>
      </c>
      <c r="B5" s="309"/>
      <c r="C5" s="310"/>
      <c r="D5" s="331"/>
      <c r="E5" s="332"/>
      <c r="F5" s="332"/>
      <c r="G5" s="332"/>
      <c r="H5" s="332"/>
      <c r="I5" s="332"/>
      <c r="J5" s="332"/>
      <c r="K5" s="332"/>
      <c r="L5" s="332"/>
      <c r="M5" s="333"/>
      <c r="N5" s="202"/>
    </row>
    <row r="6" spans="1:14" ht="18.75">
      <c r="A6" s="308" t="s">
        <v>34</v>
      </c>
      <c r="B6" s="309"/>
      <c r="C6" s="310"/>
      <c r="D6" s="331"/>
      <c r="E6" s="332"/>
      <c r="F6" s="332"/>
      <c r="G6" s="332"/>
      <c r="H6" s="332"/>
      <c r="I6" s="332"/>
      <c r="J6" s="332"/>
      <c r="K6" s="332"/>
      <c r="L6" s="332"/>
      <c r="M6" s="333"/>
      <c r="N6" s="202"/>
    </row>
    <row r="7" spans="1:14" ht="18.75">
      <c r="A7" s="30"/>
      <c r="B7" s="155"/>
      <c r="C7" s="31"/>
      <c r="D7" s="331"/>
      <c r="E7" s="332"/>
      <c r="F7" s="332"/>
      <c r="G7" s="332"/>
      <c r="H7" s="332"/>
      <c r="I7" s="332"/>
      <c r="J7" s="332"/>
      <c r="K7" s="332"/>
      <c r="L7" s="332"/>
      <c r="M7" s="333"/>
      <c r="N7" s="202"/>
    </row>
    <row r="8" spans="1:14">
      <c r="A8" s="32"/>
      <c r="B8" s="42"/>
      <c r="C8" s="33"/>
      <c r="D8" s="331"/>
      <c r="E8" s="332"/>
      <c r="F8" s="332"/>
      <c r="G8" s="332"/>
      <c r="H8" s="332"/>
      <c r="I8" s="332"/>
      <c r="J8" s="332"/>
      <c r="K8" s="332"/>
      <c r="L8" s="332"/>
      <c r="M8" s="333"/>
      <c r="N8" s="202"/>
    </row>
    <row r="9" spans="1:14">
      <c r="A9" s="32"/>
      <c r="B9" s="42"/>
      <c r="C9" s="33"/>
      <c r="D9" s="331"/>
      <c r="E9" s="332"/>
      <c r="F9" s="332"/>
      <c r="G9" s="332"/>
      <c r="H9" s="332"/>
      <c r="I9" s="332"/>
      <c r="J9" s="332"/>
      <c r="K9" s="332"/>
      <c r="L9" s="332"/>
      <c r="M9" s="333"/>
      <c r="N9" s="202"/>
    </row>
    <row r="10" spans="1:14" ht="57" customHeight="1">
      <c r="A10" s="34"/>
      <c r="B10" s="35"/>
      <c r="C10" s="36"/>
      <c r="D10" s="334"/>
      <c r="E10" s="335"/>
      <c r="F10" s="335"/>
      <c r="G10" s="335"/>
      <c r="H10" s="335"/>
      <c r="I10" s="335"/>
      <c r="J10" s="335"/>
      <c r="K10" s="335"/>
      <c r="L10" s="335"/>
      <c r="M10" s="336"/>
      <c r="N10" s="202"/>
    </row>
    <row r="11" spans="1:14" s="26" customFormat="1" ht="7.5" customHeight="1" thickBot="1">
      <c r="A11" s="41"/>
      <c r="B11" s="42"/>
      <c r="C11" s="42"/>
      <c r="D11" s="220"/>
      <c r="E11" s="220"/>
      <c r="F11" s="220"/>
      <c r="G11" s="220"/>
      <c r="H11" s="220"/>
      <c r="I11" s="220"/>
      <c r="J11" s="220"/>
      <c r="K11" s="220"/>
      <c r="L11" s="220"/>
      <c r="M11" s="220"/>
      <c r="N11" s="220"/>
    </row>
    <row r="12" spans="1:14" ht="18.75">
      <c r="A12" s="349" t="s">
        <v>153</v>
      </c>
      <c r="B12" s="44" t="s">
        <v>0</v>
      </c>
      <c r="C12" s="45" t="s">
        <v>41</v>
      </c>
      <c r="D12" s="46" t="s">
        <v>4</v>
      </c>
      <c r="E12" s="22"/>
      <c r="F12" s="44" t="s">
        <v>0</v>
      </c>
      <c r="G12" s="45" t="s">
        <v>41</v>
      </c>
      <c r="H12" s="46" t="s">
        <v>4</v>
      </c>
      <c r="I12" s="47"/>
      <c r="J12" s="44" t="s">
        <v>0</v>
      </c>
      <c r="K12" s="45" t="s">
        <v>41</v>
      </c>
      <c r="L12" s="46" t="s">
        <v>4</v>
      </c>
      <c r="M12" s="339" t="s">
        <v>153</v>
      </c>
      <c r="N12" s="24"/>
    </row>
    <row r="13" spans="1:14" ht="18.75">
      <c r="A13" s="350"/>
      <c r="B13" s="2"/>
      <c r="C13" s="3"/>
      <c r="D13" s="4"/>
      <c r="E13" s="23"/>
      <c r="F13" s="2"/>
      <c r="G13" s="3"/>
      <c r="H13" s="4"/>
      <c r="I13" s="48"/>
      <c r="J13" s="2"/>
      <c r="K13" s="3"/>
      <c r="L13" s="4"/>
      <c r="M13" s="340"/>
      <c r="N13" s="24"/>
    </row>
    <row r="14" spans="1:14" ht="18.75">
      <c r="A14" s="350"/>
      <c r="B14" s="2"/>
      <c r="C14" s="3"/>
      <c r="D14" s="4"/>
      <c r="E14" s="23"/>
      <c r="F14" s="2"/>
      <c r="G14" s="3"/>
      <c r="H14" s="4"/>
      <c r="I14" s="48"/>
      <c r="J14" s="2"/>
      <c r="K14" s="3"/>
      <c r="L14" s="4"/>
      <c r="M14" s="340"/>
      <c r="N14" s="24"/>
    </row>
    <row r="15" spans="1:14" ht="18.75">
      <c r="A15" s="350"/>
      <c r="B15" s="2"/>
      <c r="C15" s="3"/>
      <c r="D15" s="4"/>
      <c r="E15" s="48"/>
      <c r="F15" s="2"/>
      <c r="G15" s="3"/>
      <c r="H15" s="4"/>
      <c r="I15" s="48"/>
      <c r="J15" s="2"/>
      <c r="K15" s="3"/>
      <c r="L15" s="4"/>
      <c r="M15" s="340"/>
      <c r="N15" s="24"/>
    </row>
    <row r="16" spans="1:14" ht="18.75">
      <c r="A16" s="350"/>
      <c r="B16" s="2"/>
      <c r="C16" s="3"/>
      <c r="D16" s="4"/>
      <c r="E16" s="48"/>
      <c r="F16" s="2"/>
      <c r="G16" s="3"/>
      <c r="H16" s="4"/>
      <c r="I16" s="48"/>
      <c r="J16" s="2"/>
      <c r="K16" s="3"/>
      <c r="L16" s="4"/>
      <c r="M16" s="340"/>
      <c r="N16" s="24"/>
    </row>
    <row r="17" spans="1:14" ht="18.75">
      <c r="A17" s="350"/>
      <c r="B17" s="2"/>
      <c r="C17" s="3"/>
      <c r="D17" s="4"/>
      <c r="E17" s="48"/>
      <c r="F17" s="2"/>
      <c r="G17" s="3"/>
      <c r="H17" s="4"/>
      <c r="I17" s="48"/>
      <c r="J17" s="2"/>
      <c r="K17" s="3"/>
      <c r="L17" s="4"/>
      <c r="M17" s="340"/>
      <c r="N17" s="24"/>
    </row>
    <row r="18" spans="1:14" ht="18.75">
      <c r="A18" s="350"/>
      <c r="B18" s="2"/>
      <c r="C18" s="3"/>
      <c r="D18" s="4"/>
      <c r="E18" s="48"/>
      <c r="F18" s="2"/>
      <c r="G18" s="3"/>
      <c r="H18" s="4"/>
      <c r="I18" s="48"/>
      <c r="J18" s="2"/>
      <c r="K18" s="3"/>
      <c r="L18" s="4"/>
      <c r="M18" s="340"/>
      <c r="N18" s="24"/>
    </row>
    <row r="19" spans="1:14" ht="19.5" thickBot="1">
      <c r="A19" s="351"/>
      <c r="B19" s="18"/>
      <c r="C19" s="27"/>
      <c r="D19" s="19"/>
      <c r="E19" s="49"/>
      <c r="F19" s="18"/>
      <c r="G19" s="27"/>
      <c r="H19" s="19"/>
      <c r="I19" s="49"/>
      <c r="J19" s="18"/>
      <c r="K19" s="27"/>
      <c r="L19" s="19"/>
      <c r="M19" s="341"/>
      <c r="N19" s="24"/>
    </row>
    <row r="20" spans="1:14" ht="7.5" customHeight="1" thickBot="1">
      <c r="A20" s="50"/>
      <c r="B20" s="51"/>
      <c r="C20" s="51"/>
      <c r="D20" s="52"/>
      <c r="E20" s="52"/>
      <c r="F20" s="52"/>
      <c r="G20" s="52"/>
      <c r="H20" s="52"/>
      <c r="I20" s="52"/>
      <c r="J20" s="52"/>
      <c r="K20" s="52"/>
      <c r="L20" s="52"/>
      <c r="M20" s="52"/>
      <c r="N20" s="52"/>
    </row>
    <row r="21" spans="1:14" ht="19.5" thickBot="1">
      <c r="A21" s="298" t="s">
        <v>154</v>
      </c>
      <c r="B21" s="279" t="s">
        <v>7</v>
      </c>
      <c r="C21" s="288" t="s">
        <v>155</v>
      </c>
      <c r="D21" s="275"/>
      <c r="E21" s="53"/>
      <c r="F21" s="279" t="s">
        <v>8</v>
      </c>
      <c r="G21" s="288" t="s">
        <v>155</v>
      </c>
      <c r="H21" s="274"/>
      <c r="I21" s="54"/>
      <c r="J21" s="284" t="s">
        <v>9</v>
      </c>
      <c r="K21" s="288" t="s">
        <v>155</v>
      </c>
      <c r="L21" s="274"/>
      <c r="M21" s="301" t="s">
        <v>154</v>
      </c>
      <c r="N21" s="24"/>
    </row>
    <row r="22" spans="1:14" ht="18.75">
      <c r="A22" s="299"/>
      <c r="B22" s="44" t="s">
        <v>0</v>
      </c>
      <c r="C22" s="45" t="s">
        <v>5</v>
      </c>
      <c r="D22" s="46" t="s">
        <v>4</v>
      </c>
      <c r="E22" s="55"/>
      <c r="F22" s="56" t="s">
        <v>0</v>
      </c>
      <c r="G22" s="45" t="s">
        <v>5</v>
      </c>
      <c r="H22" s="57" t="s">
        <v>4</v>
      </c>
      <c r="I22" s="58"/>
      <c r="J22" s="59" t="s">
        <v>0</v>
      </c>
      <c r="K22" s="60" t="s">
        <v>5</v>
      </c>
      <c r="L22" s="61" t="s">
        <v>4</v>
      </c>
      <c r="M22" s="302"/>
      <c r="N22" s="24"/>
    </row>
    <row r="23" spans="1:14" ht="18.75">
      <c r="A23" s="299"/>
      <c r="B23" s="2" t="s">
        <v>105</v>
      </c>
      <c r="C23" s="106" t="s">
        <v>45</v>
      </c>
      <c r="D23" s="4">
        <v>1</v>
      </c>
      <c r="E23" s="55"/>
      <c r="F23" s="9" t="s">
        <v>105</v>
      </c>
      <c r="G23" s="106" t="s">
        <v>45</v>
      </c>
      <c r="H23" s="10">
        <v>1</v>
      </c>
      <c r="I23" s="58"/>
      <c r="J23" s="2"/>
      <c r="K23" s="106"/>
      <c r="L23" s="5"/>
      <c r="M23" s="302"/>
      <c r="N23" s="24"/>
    </row>
    <row r="24" spans="1:14" ht="18.75">
      <c r="A24" s="299"/>
      <c r="B24" s="2"/>
      <c r="C24" s="106"/>
      <c r="D24" s="4"/>
      <c r="E24" s="55"/>
      <c r="F24" s="9" t="s">
        <v>51</v>
      </c>
      <c r="G24" s="106" t="s">
        <v>45</v>
      </c>
      <c r="H24" s="10">
        <v>1.5</v>
      </c>
      <c r="I24" s="58"/>
      <c r="J24" s="2"/>
      <c r="K24" s="106"/>
      <c r="L24" s="5"/>
      <c r="M24" s="302"/>
      <c r="N24" s="24"/>
    </row>
    <row r="25" spans="1:14" ht="19.5" thickBot="1">
      <c r="A25" s="299"/>
      <c r="B25" s="2"/>
      <c r="C25" s="106"/>
      <c r="D25" s="4"/>
      <c r="E25" s="55"/>
      <c r="F25" s="9"/>
      <c r="G25" s="106"/>
      <c r="H25" s="10"/>
      <c r="I25" s="58"/>
      <c r="J25" s="2"/>
      <c r="K25" s="106"/>
      <c r="L25" s="12"/>
      <c r="M25" s="302"/>
      <c r="N25" s="24"/>
    </row>
    <row r="26" spans="1:14" ht="19.5" thickBot="1">
      <c r="A26" s="299"/>
      <c r="B26" s="2"/>
      <c r="C26" s="106"/>
      <c r="D26" s="4"/>
      <c r="E26" s="55"/>
      <c r="F26" s="9"/>
      <c r="G26" s="106"/>
      <c r="H26" s="10"/>
      <c r="I26" s="58"/>
      <c r="J26" s="352" t="s">
        <v>10</v>
      </c>
      <c r="K26" s="353"/>
      <c r="L26" s="62">
        <f>SUM(L23:L24)</f>
        <v>0</v>
      </c>
      <c r="M26" s="302"/>
      <c r="N26" s="24"/>
    </row>
    <row r="27" spans="1:14" ht="19.5" thickBot="1">
      <c r="A27" s="299"/>
      <c r="B27" s="2"/>
      <c r="C27" s="106"/>
      <c r="D27" s="4"/>
      <c r="E27" s="55"/>
      <c r="F27" s="9"/>
      <c r="G27" s="106"/>
      <c r="H27" s="10"/>
      <c r="I27" s="63"/>
      <c r="J27" s="317" t="s">
        <v>152</v>
      </c>
      <c r="K27" s="318"/>
      <c r="L27" s="319"/>
      <c r="M27" s="303"/>
      <c r="N27" s="24"/>
    </row>
    <row r="28" spans="1:14" ht="18.75">
      <c r="A28" s="299"/>
      <c r="B28" s="2"/>
      <c r="C28" s="106"/>
      <c r="D28" s="4"/>
      <c r="E28" s="55"/>
      <c r="F28" s="9"/>
      <c r="G28" s="106"/>
      <c r="H28" s="4"/>
      <c r="I28" s="63"/>
      <c r="J28" s="311"/>
      <c r="K28" s="312"/>
      <c r="L28" s="313"/>
      <c r="M28" s="303"/>
      <c r="N28" s="24"/>
    </row>
    <row r="29" spans="1:14" ht="19.5" thickBot="1">
      <c r="A29" s="299"/>
      <c r="B29" s="2"/>
      <c r="C29" s="106"/>
      <c r="D29" s="6"/>
      <c r="E29" s="55"/>
      <c r="F29" s="9"/>
      <c r="G29" s="106"/>
      <c r="H29" s="11"/>
      <c r="I29" s="63"/>
      <c r="J29" s="311"/>
      <c r="K29" s="312"/>
      <c r="L29" s="313"/>
      <c r="M29" s="303"/>
      <c r="N29" s="24"/>
    </row>
    <row r="30" spans="1:14" ht="19.5" thickBot="1">
      <c r="A30" s="300"/>
      <c r="B30" s="337" t="s">
        <v>10</v>
      </c>
      <c r="C30" s="356"/>
      <c r="D30" s="8">
        <f>SUM(D22:D29)</f>
        <v>1</v>
      </c>
      <c r="E30" s="64"/>
      <c r="F30" s="337" t="s">
        <v>10</v>
      </c>
      <c r="G30" s="338"/>
      <c r="H30" s="1">
        <f>SUM(H22:H29)</f>
        <v>2.5</v>
      </c>
      <c r="I30" s="65"/>
      <c r="J30" s="314"/>
      <c r="K30" s="315"/>
      <c r="L30" s="316"/>
      <c r="M30" s="304"/>
      <c r="N30" s="24"/>
    </row>
    <row r="31" spans="1:14" ht="7.5" customHeight="1" thickBot="1">
      <c r="A31" s="66"/>
      <c r="B31" s="66"/>
      <c r="C31" s="66"/>
      <c r="D31" s="66"/>
      <c r="E31" s="66"/>
      <c r="F31" s="66"/>
      <c r="G31" s="67"/>
      <c r="H31" s="68"/>
      <c r="I31" s="69"/>
      <c r="J31" s="70"/>
      <c r="K31" s="70"/>
      <c r="L31" s="70"/>
      <c r="M31" s="91"/>
      <c r="N31" s="40"/>
    </row>
    <row r="32" spans="1:14" ht="19.5" thickBot="1">
      <c r="A32" s="323" t="s">
        <v>29</v>
      </c>
      <c r="B32" s="279" t="s">
        <v>7</v>
      </c>
      <c r="C32" s="288" t="s">
        <v>155</v>
      </c>
      <c r="D32" s="275"/>
      <c r="E32" s="71"/>
      <c r="F32" s="279" t="s">
        <v>8</v>
      </c>
      <c r="G32" s="288" t="s">
        <v>155</v>
      </c>
      <c r="H32" s="273"/>
      <c r="I32" s="71"/>
      <c r="J32" s="280" t="s">
        <v>9</v>
      </c>
      <c r="K32" s="290" t="s">
        <v>155</v>
      </c>
      <c r="L32" s="273"/>
      <c r="M32" s="325" t="s">
        <v>29</v>
      </c>
      <c r="N32" s="24"/>
    </row>
    <row r="33" spans="1:14" ht="18.75">
      <c r="A33" s="321"/>
      <c r="B33" s="72" t="s">
        <v>0</v>
      </c>
      <c r="C33" s="73" t="s">
        <v>5</v>
      </c>
      <c r="D33" s="74" t="s">
        <v>4</v>
      </c>
      <c r="E33" s="75"/>
      <c r="F33" s="56" t="s">
        <v>0</v>
      </c>
      <c r="G33" s="45" t="s">
        <v>5</v>
      </c>
      <c r="H33" s="46" t="s">
        <v>4</v>
      </c>
      <c r="I33" s="75"/>
      <c r="J33" s="76" t="s">
        <v>0</v>
      </c>
      <c r="K33" s="77" t="s">
        <v>5</v>
      </c>
      <c r="L33" s="78" t="s">
        <v>4</v>
      </c>
      <c r="M33" s="326"/>
      <c r="N33" s="24"/>
    </row>
    <row r="34" spans="1:14" ht="18.75">
      <c r="A34" s="321"/>
      <c r="B34" s="13" t="s">
        <v>23</v>
      </c>
      <c r="C34" s="107" t="s">
        <v>45</v>
      </c>
      <c r="D34" s="14">
        <v>4</v>
      </c>
      <c r="E34" s="79"/>
      <c r="F34" s="2" t="s">
        <v>3</v>
      </c>
      <c r="G34" s="106" t="s">
        <v>45</v>
      </c>
      <c r="H34" s="5">
        <v>3</v>
      </c>
      <c r="I34" s="79"/>
      <c r="J34" s="13"/>
      <c r="K34" s="107"/>
      <c r="L34" s="14"/>
      <c r="M34" s="326"/>
      <c r="N34" s="24"/>
    </row>
    <row r="35" spans="1:14" ht="18.75">
      <c r="A35" s="321"/>
      <c r="B35" s="13" t="s">
        <v>22</v>
      </c>
      <c r="C35" s="107" t="s">
        <v>45</v>
      </c>
      <c r="D35" s="14">
        <v>3</v>
      </c>
      <c r="E35" s="79"/>
      <c r="F35" s="2" t="s">
        <v>26</v>
      </c>
      <c r="G35" s="106" t="s">
        <v>45</v>
      </c>
      <c r="H35" s="5">
        <v>1.5</v>
      </c>
      <c r="I35" s="79"/>
      <c r="J35" s="13"/>
      <c r="K35" s="107"/>
      <c r="L35" s="14"/>
      <c r="M35" s="326"/>
      <c r="N35" s="24"/>
    </row>
    <row r="36" spans="1:14" ht="19.5" thickBot="1">
      <c r="A36" s="321"/>
      <c r="B36" s="13" t="s">
        <v>1</v>
      </c>
      <c r="C36" s="107" t="s">
        <v>45</v>
      </c>
      <c r="D36" s="14">
        <v>3</v>
      </c>
      <c r="E36" s="79"/>
      <c r="F36" s="2"/>
      <c r="G36" s="106"/>
      <c r="H36" s="5"/>
      <c r="I36" s="79"/>
      <c r="J36" s="13"/>
      <c r="K36" s="107"/>
      <c r="L36" s="17"/>
      <c r="M36" s="326"/>
      <c r="N36" s="24"/>
    </row>
    <row r="37" spans="1:14" ht="19.5" thickBot="1">
      <c r="A37" s="321"/>
      <c r="B37" s="13"/>
      <c r="C37" s="107"/>
      <c r="D37" s="14"/>
      <c r="E37" s="79"/>
      <c r="F37" s="2"/>
      <c r="G37" s="106"/>
      <c r="H37" s="5"/>
      <c r="I37" s="79"/>
      <c r="J37" s="354" t="s">
        <v>10</v>
      </c>
      <c r="K37" s="355"/>
      <c r="L37" s="62">
        <f>SUM(L34:L36)</f>
        <v>0</v>
      </c>
      <c r="M37" s="326"/>
      <c r="N37" s="24"/>
    </row>
    <row r="38" spans="1:14" ht="19.5" thickBot="1">
      <c r="A38" s="321"/>
      <c r="B38" s="13"/>
      <c r="C38" s="107"/>
      <c r="D38" s="14"/>
      <c r="E38" s="79"/>
      <c r="F38" s="2"/>
      <c r="G38" s="106"/>
      <c r="H38" s="5"/>
      <c r="I38" s="79"/>
      <c r="J38" s="317" t="s">
        <v>152</v>
      </c>
      <c r="K38" s="318"/>
      <c r="L38" s="319"/>
      <c r="M38" s="326"/>
      <c r="N38" s="24"/>
    </row>
    <row r="39" spans="1:14" ht="18.75">
      <c r="A39" s="321"/>
      <c r="B39" s="13"/>
      <c r="C39" s="107"/>
      <c r="D39" s="14"/>
      <c r="E39" s="79"/>
      <c r="F39" s="2"/>
      <c r="G39" s="106"/>
      <c r="H39" s="5"/>
      <c r="I39" s="79"/>
      <c r="J39" s="343"/>
      <c r="K39" s="344"/>
      <c r="L39" s="345"/>
      <c r="M39" s="326"/>
      <c r="N39" s="24"/>
    </row>
    <row r="40" spans="1:14" ht="18.75">
      <c r="A40" s="321"/>
      <c r="B40" s="13"/>
      <c r="C40" s="107"/>
      <c r="D40" s="15"/>
      <c r="E40" s="79"/>
      <c r="F40" s="2"/>
      <c r="G40" s="106"/>
      <c r="H40" s="4"/>
      <c r="I40" s="79"/>
      <c r="J40" s="343"/>
      <c r="K40" s="344"/>
      <c r="L40" s="345"/>
      <c r="M40" s="326"/>
      <c r="N40" s="24"/>
    </row>
    <row r="41" spans="1:14" ht="19.5" thickBot="1">
      <c r="A41" s="321"/>
      <c r="B41" s="13"/>
      <c r="C41" s="107"/>
      <c r="D41" s="16"/>
      <c r="E41" s="80"/>
      <c r="F41" s="2"/>
      <c r="G41" s="106"/>
      <c r="H41" s="6"/>
      <c r="I41" s="80"/>
      <c r="J41" s="343"/>
      <c r="K41" s="344"/>
      <c r="L41" s="345"/>
      <c r="M41" s="326"/>
      <c r="N41" s="24"/>
    </row>
    <row r="42" spans="1:14" ht="19.5" thickBot="1">
      <c r="A42" s="324"/>
      <c r="B42" s="357" t="s">
        <v>10</v>
      </c>
      <c r="C42" s="358"/>
      <c r="D42" s="1">
        <f>SUM(D34:D41)</f>
        <v>10</v>
      </c>
      <c r="E42" s="81"/>
      <c r="F42" s="337" t="s">
        <v>10</v>
      </c>
      <c r="G42" s="338"/>
      <c r="H42" s="7">
        <f>SUM(H34:H41)</f>
        <v>4.5</v>
      </c>
      <c r="I42" s="81"/>
      <c r="J42" s="346"/>
      <c r="K42" s="347"/>
      <c r="L42" s="348"/>
      <c r="M42" s="327"/>
      <c r="N42" s="24"/>
    </row>
    <row r="43" spans="1:14" ht="7.5" customHeight="1" thickBot="1">
      <c r="A43" s="66"/>
      <c r="B43" s="66"/>
      <c r="C43" s="68"/>
      <c r="D43" s="68"/>
      <c r="E43" s="68"/>
      <c r="F43" s="66"/>
      <c r="G43" s="82"/>
      <c r="H43" s="83"/>
      <c r="I43" s="69"/>
      <c r="J43" s="66"/>
      <c r="K43" s="84"/>
      <c r="L43" s="84"/>
      <c r="M43" s="84"/>
      <c r="N43" s="40"/>
    </row>
    <row r="44" spans="1:14" ht="19.5" thickBot="1">
      <c r="A44" s="320" t="s">
        <v>30</v>
      </c>
      <c r="B44" s="280" t="s">
        <v>7</v>
      </c>
      <c r="C44" s="288" t="s">
        <v>155</v>
      </c>
      <c r="D44" s="273"/>
      <c r="E44" s="71"/>
      <c r="F44" s="282" t="s">
        <v>8</v>
      </c>
      <c r="G44" s="288" t="s">
        <v>155</v>
      </c>
      <c r="H44" s="273"/>
      <c r="I44" s="71"/>
      <c r="J44" s="280" t="s">
        <v>9</v>
      </c>
      <c r="K44" s="290" t="s">
        <v>155</v>
      </c>
      <c r="L44" s="273"/>
      <c r="M44" s="325" t="s">
        <v>30</v>
      </c>
      <c r="N44" s="24"/>
    </row>
    <row r="45" spans="1:14" ht="18.75">
      <c r="A45" s="321"/>
      <c r="B45" s="56" t="s">
        <v>0</v>
      </c>
      <c r="C45" s="45" t="s">
        <v>5</v>
      </c>
      <c r="D45" s="74" t="s">
        <v>4</v>
      </c>
      <c r="E45" s="75"/>
      <c r="F45" s="56" t="s">
        <v>0</v>
      </c>
      <c r="G45" s="45" t="s">
        <v>5</v>
      </c>
      <c r="H45" s="74" t="s">
        <v>4</v>
      </c>
      <c r="I45" s="75"/>
      <c r="J45" s="76" t="s">
        <v>0</v>
      </c>
      <c r="K45" s="77" t="s">
        <v>5</v>
      </c>
      <c r="L45" s="78" t="s">
        <v>4</v>
      </c>
      <c r="M45" s="326"/>
      <c r="N45" s="24"/>
    </row>
    <row r="46" spans="1:14" ht="18.75">
      <c r="A46" s="321"/>
      <c r="B46" s="9" t="s">
        <v>25</v>
      </c>
      <c r="C46" s="106" t="s">
        <v>45</v>
      </c>
      <c r="D46" s="14">
        <v>1.5</v>
      </c>
      <c r="E46" s="79"/>
      <c r="F46" s="9"/>
      <c r="G46" s="106"/>
      <c r="H46" s="14"/>
      <c r="I46" s="79"/>
      <c r="J46" s="13"/>
      <c r="K46" s="107"/>
      <c r="L46" s="14"/>
      <c r="M46" s="326"/>
      <c r="N46" s="24"/>
    </row>
    <row r="47" spans="1:14" ht="18.75">
      <c r="A47" s="321"/>
      <c r="B47" s="9" t="s">
        <v>27</v>
      </c>
      <c r="C47" s="106" t="s">
        <v>45</v>
      </c>
      <c r="D47" s="14">
        <v>3</v>
      </c>
      <c r="E47" s="79"/>
      <c r="F47" s="9"/>
      <c r="G47" s="106"/>
      <c r="H47" s="14"/>
      <c r="I47" s="79"/>
      <c r="J47" s="13"/>
      <c r="K47" s="107"/>
      <c r="L47" s="14"/>
      <c r="M47" s="326"/>
      <c r="N47" s="24"/>
    </row>
    <row r="48" spans="1:14" ht="19.5" thickBot="1">
      <c r="A48" s="321"/>
      <c r="B48" s="9" t="s">
        <v>2</v>
      </c>
      <c r="C48" s="106" t="s">
        <v>45</v>
      </c>
      <c r="D48" s="14">
        <v>3</v>
      </c>
      <c r="E48" s="79"/>
      <c r="F48" s="9"/>
      <c r="G48" s="106"/>
      <c r="H48" s="14"/>
      <c r="I48" s="79"/>
      <c r="J48" s="13"/>
      <c r="K48" s="107"/>
      <c r="L48" s="17"/>
      <c r="M48" s="326"/>
      <c r="N48" s="24"/>
    </row>
    <row r="49" spans="1:14" ht="19.5" thickBot="1">
      <c r="A49" s="321"/>
      <c r="B49" s="9" t="s">
        <v>24</v>
      </c>
      <c r="C49" s="106" t="s">
        <v>45</v>
      </c>
      <c r="D49" s="14">
        <v>3</v>
      </c>
      <c r="E49" s="79"/>
      <c r="F49" s="9"/>
      <c r="G49" s="106"/>
      <c r="H49" s="14"/>
      <c r="I49" s="79"/>
      <c r="J49" s="354" t="s">
        <v>10</v>
      </c>
      <c r="K49" s="355"/>
      <c r="L49" s="62">
        <f>SUM(L46:L48)</f>
        <v>0</v>
      </c>
      <c r="M49" s="326"/>
      <c r="N49" s="24"/>
    </row>
    <row r="50" spans="1:14" ht="19.5" thickBot="1">
      <c r="A50" s="321"/>
      <c r="B50" s="9"/>
      <c r="C50" s="106"/>
      <c r="D50" s="14"/>
      <c r="E50" s="79"/>
      <c r="F50" s="9"/>
      <c r="G50" s="106"/>
      <c r="H50" s="14"/>
      <c r="I50" s="79"/>
      <c r="J50" s="317" t="s">
        <v>152</v>
      </c>
      <c r="K50" s="318"/>
      <c r="L50" s="319"/>
      <c r="M50" s="326"/>
      <c r="N50" s="24"/>
    </row>
    <row r="51" spans="1:14" ht="18.75">
      <c r="A51" s="321"/>
      <c r="B51" s="9"/>
      <c r="C51" s="106"/>
      <c r="D51" s="14"/>
      <c r="E51" s="79"/>
      <c r="F51" s="9"/>
      <c r="G51" s="106"/>
      <c r="H51" s="14"/>
      <c r="I51" s="79"/>
      <c r="J51" s="343"/>
      <c r="K51" s="344"/>
      <c r="L51" s="345"/>
      <c r="M51" s="326"/>
      <c r="N51" s="24"/>
    </row>
    <row r="52" spans="1:14" ht="18.75">
      <c r="A52" s="321"/>
      <c r="B52" s="9"/>
      <c r="C52" s="106"/>
      <c r="D52" s="15"/>
      <c r="E52" s="79"/>
      <c r="F52" s="9"/>
      <c r="G52" s="106"/>
      <c r="H52" s="15"/>
      <c r="I52" s="79"/>
      <c r="J52" s="343"/>
      <c r="K52" s="344"/>
      <c r="L52" s="345"/>
      <c r="M52" s="326"/>
      <c r="N52" s="24"/>
    </row>
    <row r="53" spans="1:14" ht="19.5" thickBot="1">
      <c r="A53" s="321"/>
      <c r="B53" s="9"/>
      <c r="C53" s="106"/>
      <c r="D53" s="16"/>
      <c r="E53" s="80"/>
      <c r="F53" s="9"/>
      <c r="G53" s="106"/>
      <c r="H53" s="16"/>
      <c r="I53" s="79"/>
      <c r="J53" s="343"/>
      <c r="K53" s="344"/>
      <c r="L53" s="345"/>
      <c r="M53" s="326"/>
      <c r="N53" s="24"/>
    </row>
    <row r="54" spans="1:14" ht="19.5" thickBot="1">
      <c r="A54" s="322"/>
      <c r="B54" s="337" t="s">
        <v>10</v>
      </c>
      <c r="C54" s="338"/>
      <c r="D54" s="1">
        <f>SUM(D46:D53)</f>
        <v>10.5</v>
      </c>
      <c r="E54" s="81"/>
      <c r="F54" s="337" t="s">
        <v>10</v>
      </c>
      <c r="G54" s="338"/>
      <c r="H54" s="1">
        <f>SUM(H46:H53)</f>
        <v>0</v>
      </c>
      <c r="I54" s="85"/>
      <c r="J54" s="346"/>
      <c r="K54" s="347"/>
      <c r="L54" s="348"/>
      <c r="M54" s="327"/>
      <c r="N54" s="24"/>
    </row>
    <row r="55" spans="1:14" ht="7.5" customHeight="1" thickBot="1">
      <c r="A55" s="70"/>
      <c r="B55" s="70"/>
      <c r="C55" s="70"/>
      <c r="D55" s="70"/>
      <c r="E55" s="70"/>
      <c r="F55" s="70"/>
      <c r="G55" s="64"/>
      <c r="H55" s="64"/>
      <c r="I55" s="64"/>
      <c r="J55" s="66"/>
      <c r="K55" s="84"/>
      <c r="L55" s="84"/>
      <c r="M55" s="84"/>
      <c r="N55" s="40"/>
    </row>
    <row r="56" spans="1:14" ht="19.5" thickBot="1">
      <c r="A56" s="323" t="s">
        <v>31</v>
      </c>
      <c r="B56" s="281" t="s">
        <v>32</v>
      </c>
      <c r="C56" s="288" t="s">
        <v>155</v>
      </c>
      <c r="D56" s="276"/>
      <c r="E56" s="71"/>
      <c r="F56" s="292" t="s">
        <v>8</v>
      </c>
      <c r="G56" s="288" t="s">
        <v>155</v>
      </c>
      <c r="H56" s="273"/>
      <c r="I56" s="71"/>
      <c r="J56" s="280" t="s">
        <v>9</v>
      </c>
      <c r="K56" s="290" t="s">
        <v>155</v>
      </c>
      <c r="L56" s="278"/>
      <c r="M56" s="430" t="s">
        <v>31</v>
      </c>
      <c r="N56" s="24"/>
    </row>
    <row r="57" spans="1:14" ht="18.75">
      <c r="A57" s="368"/>
      <c r="B57" s="59" t="s">
        <v>0</v>
      </c>
      <c r="C57" s="86" t="s">
        <v>5</v>
      </c>
      <c r="D57" s="57" t="s">
        <v>4</v>
      </c>
      <c r="E57" s="75"/>
      <c r="F57" s="87" t="s">
        <v>0</v>
      </c>
      <c r="G57" s="86" t="s">
        <v>5</v>
      </c>
      <c r="H57" s="74" t="s">
        <v>4</v>
      </c>
      <c r="I57" s="75"/>
      <c r="J57" s="76" t="s">
        <v>0</v>
      </c>
      <c r="K57" s="77" t="s">
        <v>5</v>
      </c>
      <c r="L57" s="209" t="s">
        <v>4</v>
      </c>
      <c r="M57" s="431"/>
      <c r="N57" s="24"/>
    </row>
    <row r="58" spans="1:14" ht="18.75">
      <c r="A58" s="368"/>
      <c r="B58" s="2" t="s">
        <v>17</v>
      </c>
      <c r="C58" s="106" t="s">
        <v>45</v>
      </c>
      <c r="D58" s="5">
        <v>3</v>
      </c>
      <c r="E58" s="79"/>
      <c r="F58" s="9" t="s">
        <v>28</v>
      </c>
      <c r="G58" s="106" t="s">
        <v>52</v>
      </c>
      <c r="H58" s="14"/>
      <c r="I58" s="88"/>
      <c r="J58" s="13"/>
      <c r="K58" s="107"/>
      <c r="L58" s="210"/>
      <c r="M58" s="431"/>
      <c r="N58" s="24"/>
    </row>
    <row r="59" spans="1:14" ht="18.75">
      <c r="A59" s="368"/>
      <c r="B59" s="2"/>
      <c r="C59" s="106"/>
      <c r="D59" s="5"/>
      <c r="E59" s="79"/>
      <c r="F59" s="9" t="s">
        <v>156</v>
      </c>
      <c r="G59" s="106" t="s">
        <v>45</v>
      </c>
      <c r="H59" s="14">
        <v>3</v>
      </c>
      <c r="I59" s="88"/>
      <c r="J59" s="13"/>
      <c r="K59" s="107"/>
      <c r="L59" s="210"/>
      <c r="M59" s="431"/>
      <c r="N59" s="24"/>
    </row>
    <row r="60" spans="1:14" ht="19.5" thickBot="1">
      <c r="A60" s="368"/>
      <c r="B60" s="2"/>
      <c r="C60" s="106"/>
      <c r="D60" s="5"/>
      <c r="E60" s="79"/>
      <c r="F60" s="9"/>
      <c r="G60" s="106"/>
      <c r="H60" s="14"/>
      <c r="I60" s="88"/>
      <c r="J60" s="13"/>
      <c r="K60" s="107"/>
      <c r="L60" s="211"/>
      <c r="M60" s="431"/>
      <c r="N60" s="24"/>
    </row>
    <row r="61" spans="1:14" ht="19.5" thickBot="1">
      <c r="A61" s="368"/>
      <c r="B61" s="2"/>
      <c r="C61" s="106"/>
      <c r="D61" s="5"/>
      <c r="E61" s="79"/>
      <c r="F61" s="9"/>
      <c r="G61" s="106"/>
      <c r="H61" s="14"/>
      <c r="I61" s="88"/>
      <c r="J61" s="354" t="s">
        <v>10</v>
      </c>
      <c r="K61" s="355"/>
      <c r="L61" s="212">
        <f>SUM(L58:L60)</f>
        <v>0</v>
      </c>
      <c r="M61" s="431"/>
      <c r="N61" s="24"/>
    </row>
    <row r="62" spans="1:14" ht="19.5" thickBot="1">
      <c r="A62" s="368"/>
      <c r="B62" s="2"/>
      <c r="C62" s="106"/>
      <c r="D62" s="5"/>
      <c r="E62" s="79"/>
      <c r="F62" s="9"/>
      <c r="G62" s="106"/>
      <c r="H62" s="14"/>
      <c r="I62" s="88"/>
      <c r="J62" s="369" t="s">
        <v>152</v>
      </c>
      <c r="K62" s="370"/>
      <c r="L62" s="433"/>
      <c r="M62" s="431"/>
      <c r="N62" s="24"/>
    </row>
    <row r="63" spans="1:14" ht="18.75">
      <c r="A63" s="368"/>
      <c r="B63" s="2"/>
      <c r="C63" s="106"/>
      <c r="D63" s="5"/>
      <c r="E63" s="79"/>
      <c r="F63" s="9"/>
      <c r="G63" s="106"/>
      <c r="H63" s="14"/>
      <c r="I63" s="88"/>
      <c r="J63" s="434"/>
      <c r="K63" s="435"/>
      <c r="L63" s="435"/>
      <c r="M63" s="431"/>
      <c r="N63" s="24"/>
    </row>
    <row r="64" spans="1:14" ht="18.75">
      <c r="A64" s="368"/>
      <c r="B64" s="2"/>
      <c r="C64" s="106"/>
      <c r="D64" s="4"/>
      <c r="E64" s="79"/>
      <c r="F64" s="9"/>
      <c r="G64" s="106"/>
      <c r="H64" s="15"/>
      <c r="I64" s="88"/>
      <c r="J64" s="436"/>
      <c r="K64" s="344"/>
      <c r="L64" s="344"/>
      <c r="M64" s="431"/>
      <c r="N64" s="24"/>
    </row>
    <row r="65" spans="1:14" ht="19.5" thickBot="1">
      <c r="A65" s="368"/>
      <c r="B65" s="2"/>
      <c r="C65" s="106"/>
      <c r="D65" s="11"/>
      <c r="E65" s="80"/>
      <c r="F65" s="9"/>
      <c r="G65" s="106"/>
      <c r="H65" s="16"/>
      <c r="I65" s="89"/>
      <c r="J65" s="436"/>
      <c r="K65" s="344"/>
      <c r="L65" s="344"/>
      <c r="M65" s="431"/>
      <c r="N65" s="24"/>
    </row>
    <row r="66" spans="1:14" ht="19.5" thickBot="1">
      <c r="A66" s="322"/>
      <c r="B66" s="337" t="s">
        <v>10</v>
      </c>
      <c r="C66" s="338"/>
      <c r="D66" s="215">
        <f>SUM(D58:D65)</f>
        <v>3</v>
      </c>
      <c r="E66" s="214"/>
      <c r="F66" s="337" t="s">
        <v>10</v>
      </c>
      <c r="G66" s="338"/>
      <c r="H66" s="215">
        <f>SUM(H58:H65)</f>
        <v>3</v>
      </c>
      <c r="I66" s="219"/>
      <c r="J66" s="437"/>
      <c r="K66" s="438"/>
      <c r="L66" s="438"/>
      <c r="M66" s="432"/>
      <c r="N66" s="24"/>
    </row>
    <row r="67" spans="1:14" ht="7.5" customHeight="1" thickBot="1">
      <c r="A67" s="203"/>
      <c r="B67" s="204"/>
      <c r="C67" s="92"/>
      <c r="D67" s="221"/>
      <c r="E67" s="213"/>
      <c r="F67" s="92"/>
      <c r="G67" s="92"/>
      <c r="H67" s="221"/>
      <c r="I67" s="213"/>
      <c r="J67" s="94"/>
      <c r="K67" s="94"/>
      <c r="L67" s="94"/>
      <c r="M67" s="208"/>
      <c r="N67" s="24"/>
    </row>
    <row r="68" spans="1:14" ht="19.5" thickBot="1">
      <c r="A68" s="427" t="s">
        <v>102</v>
      </c>
      <c r="B68" s="291" t="s">
        <v>32</v>
      </c>
      <c r="C68" s="290" t="s">
        <v>155</v>
      </c>
      <c r="D68" s="277"/>
      <c r="E68" s="216"/>
      <c r="F68" s="291" t="s">
        <v>8</v>
      </c>
      <c r="G68" s="290" t="s">
        <v>155</v>
      </c>
      <c r="H68" s="277"/>
      <c r="I68" s="216"/>
      <c r="J68" s="428" t="s">
        <v>146</v>
      </c>
      <c r="K68" s="429"/>
      <c r="L68" s="429"/>
      <c r="M68" s="430" t="s">
        <v>102</v>
      </c>
      <c r="N68" s="95"/>
    </row>
    <row r="69" spans="1:14" ht="18.75">
      <c r="A69" s="368"/>
      <c r="B69" s="205" t="s">
        <v>0</v>
      </c>
      <c r="C69" s="206" t="s">
        <v>5</v>
      </c>
      <c r="D69" s="207" t="s">
        <v>4</v>
      </c>
      <c r="E69" s="75"/>
      <c r="F69" s="217" t="s">
        <v>0</v>
      </c>
      <c r="G69" s="206" t="s">
        <v>5</v>
      </c>
      <c r="H69" s="218" t="s">
        <v>4</v>
      </c>
      <c r="I69" s="75"/>
      <c r="J69" s="362"/>
      <c r="K69" s="363"/>
      <c r="L69" s="363"/>
      <c r="M69" s="431"/>
      <c r="N69" s="99"/>
    </row>
    <row r="70" spans="1:14" ht="18.75">
      <c r="A70" s="368"/>
      <c r="B70" s="293"/>
      <c r="C70" s="28"/>
      <c r="D70" s="29"/>
      <c r="E70" s="79"/>
      <c r="F70" s="9"/>
      <c r="G70" s="28"/>
      <c r="H70" s="14"/>
      <c r="I70" s="88"/>
      <c r="J70" s="362"/>
      <c r="K70" s="363"/>
      <c r="L70" s="363"/>
      <c r="M70" s="431"/>
      <c r="N70" s="104"/>
    </row>
    <row r="71" spans="1:14" ht="18.75">
      <c r="A71" s="368"/>
      <c r="B71" s="2"/>
      <c r="C71" s="106"/>
      <c r="D71" s="5"/>
      <c r="E71" s="79"/>
      <c r="F71" s="9"/>
      <c r="G71" s="106"/>
      <c r="H71" s="14"/>
      <c r="I71" s="88"/>
      <c r="J71" s="362"/>
      <c r="K71" s="363"/>
      <c r="L71" s="363"/>
      <c r="M71" s="431"/>
      <c r="N71" s="104"/>
    </row>
    <row r="72" spans="1:14" ht="18.75">
      <c r="A72" s="368"/>
      <c r="B72" s="2"/>
      <c r="C72" s="106"/>
      <c r="D72" s="5"/>
      <c r="E72" s="79"/>
      <c r="F72" s="9"/>
      <c r="G72" s="106"/>
      <c r="H72" s="14"/>
      <c r="I72" s="88"/>
      <c r="J72" s="362"/>
      <c r="K72" s="363"/>
      <c r="L72" s="363"/>
      <c r="M72" s="431"/>
      <c r="N72" s="24"/>
    </row>
    <row r="73" spans="1:14" ht="18.75">
      <c r="A73" s="368"/>
      <c r="B73" s="2"/>
      <c r="C73" s="106"/>
      <c r="D73" s="5"/>
      <c r="E73" s="79"/>
      <c r="F73" s="9"/>
      <c r="G73" s="106"/>
      <c r="H73" s="14"/>
      <c r="I73" s="88"/>
      <c r="J73" s="362"/>
      <c r="K73" s="363"/>
      <c r="L73" s="363"/>
      <c r="M73" s="431"/>
      <c r="N73" s="24"/>
    </row>
    <row r="74" spans="1:14" ht="18.75">
      <c r="A74" s="368"/>
      <c r="B74" s="2"/>
      <c r="C74" s="106"/>
      <c r="D74" s="5"/>
      <c r="E74" s="79"/>
      <c r="F74" s="9"/>
      <c r="G74" s="106"/>
      <c r="H74" s="14"/>
      <c r="I74" s="88"/>
      <c r="J74" s="362"/>
      <c r="K74" s="363"/>
      <c r="L74" s="363"/>
      <c r="M74" s="431"/>
      <c r="N74" s="24"/>
    </row>
    <row r="75" spans="1:14" ht="18.75">
      <c r="A75" s="368"/>
      <c r="B75" s="2"/>
      <c r="C75" s="106"/>
      <c r="D75" s="5"/>
      <c r="E75" s="79"/>
      <c r="F75" s="9"/>
      <c r="G75" s="106"/>
      <c r="H75" s="14"/>
      <c r="I75" s="88"/>
      <c r="J75" s="362"/>
      <c r="K75" s="363"/>
      <c r="L75" s="363"/>
      <c r="M75" s="431"/>
      <c r="N75" s="24"/>
    </row>
    <row r="76" spans="1:14" ht="18.75">
      <c r="A76" s="368"/>
      <c r="B76" s="2"/>
      <c r="C76" s="106"/>
      <c r="D76" s="4"/>
      <c r="E76" s="79"/>
      <c r="F76" s="9"/>
      <c r="G76" s="106"/>
      <c r="H76" s="15"/>
      <c r="I76" s="88"/>
      <c r="J76" s="362"/>
      <c r="K76" s="363"/>
      <c r="L76" s="363"/>
      <c r="M76" s="431"/>
      <c r="N76" s="24"/>
    </row>
    <row r="77" spans="1:14" ht="19.5" thickBot="1">
      <c r="A77" s="368"/>
      <c r="B77" s="2"/>
      <c r="C77" s="106"/>
      <c r="D77" s="11"/>
      <c r="E77" s="80"/>
      <c r="F77" s="9"/>
      <c r="G77" s="106"/>
      <c r="H77" s="16"/>
      <c r="I77" s="89"/>
      <c r="J77" s="362"/>
      <c r="K77" s="363"/>
      <c r="L77" s="363"/>
      <c r="M77" s="431"/>
      <c r="N77" s="24"/>
    </row>
    <row r="78" spans="1:14" ht="19.5" thickBot="1">
      <c r="A78" s="322"/>
      <c r="B78" s="337" t="s">
        <v>10</v>
      </c>
      <c r="C78" s="338"/>
      <c r="D78" s="62">
        <f>SUM(D70:D77)</f>
        <v>0</v>
      </c>
      <c r="E78" s="81"/>
      <c r="F78" s="337" t="s">
        <v>10</v>
      </c>
      <c r="G78" s="338"/>
      <c r="H78" s="62">
        <f>SUM(H70:H77)</f>
        <v>0</v>
      </c>
      <c r="I78" s="65"/>
      <c r="J78" s="365"/>
      <c r="K78" s="366"/>
      <c r="L78" s="366"/>
      <c r="M78" s="432"/>
      <c r="N78" s="24"/>
    </row>
    <row r="79" spans="1:14" ht="19.5" thickBot="1">
      <c r="A79" s="90"/>
      <c r="B79" s="91"/>
      <c r="C79" s="92"/>
      <c r="D79" s="221"/>
      <c r="E79" s="93"/>
      <c r="F79" s="91"/>
      <c r="G79" s="92"/>
      <c r="H79" s="221"/>
      <c r="I79" s="93"/>
      <c r="J79" s="94"/>
      <c r="K79" s="94"/>
      <c r="L79" s="94"/>
      <c r="M79" s="94"/>
      <c r="N79" s="24"/>
    </row>
    <row r="80" spans="1:14" ht="19.5" thickBot="1">
      <c r="A80" s="96"/>
      <c r="B80" s="26"/>
      <c r="C80" s="97" t="s">
        <v>58</v>
      </c>
      <c r="D80" s="222">
        <f>SUM(D13:D19,H13:H19,L13:L19)</f>
        <v>0</v>
      </c>
      <c r="E80" s="82"/>
      <c r="F80" s="66"/>
      <c r="G80" s="97" t="s">
        <v>39</v>
      </c>
      <c r="H80" s="222">
        <f>(D30+H30+L26+D78+H78+L61+H66+D66+H54+D54+L49+L37+H42+D42+D80-H81)</f>
        <v>0</v>
      </c>
      <c r="I80" s="82"/>
      <c r="J80" s="98" t="s">
        <v>40</v>
      </c>
      <c r="K80" s="66"/>
      <c r="L80" s="66"/>
      <c r="M80" s="66"/>
      <c r="N80" s="24"/>
    </row>
    <row r="81" spans="1:15" ht="19.5" thickBot="1">
      <c r="A81" s="66"/>
      <c r="B81" s="296" t="s">
        <v>59</v>
      </c>
      <c r="C81" s="297"/>
      <c r="D81" s="100">
        <f>IF(D80&gt;30, 30, D80)</f>
        <v>0</v>
      </c>
      <c r="E81" s="101"/>
      <c r="F81" s="66"/>
      <c r="G81" s="102" t="s">
        <v>21</v>
      </c>
      <c r="H81" s="103">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34.5</v>
      </c>
      <c r="I81" s="82"/>
      <c r="J81" s="66" t="s">
        <v>157</v>
      </c>
      <c r="K81" s="66"/>
      <c r="L81" s="66"/>
      <c r="M81" s="66"/>
      <c r="N81" s="24"/>
    </row>
    <row r="82" spans="1:15" ht="19.5" thickBot="1">
      <c r="A82" s="66"/>
      <c r="B82" s="101"/>
      <c r="C82" s="101"/>
      <c r="D82" s="105"/>
      <c r="E82" s="101"/>
      <c r="F82" s="101"/>
      <c r="G82" s="102" t="s">
        <v>16</v>
      </c>
      <c r="H82" s="103">
        <f>SUM(D42,H42,L37,D54,H54,H66,D66,D81,D78,H78,L61,L49,D30,H30,L26)</f>
        <v>34.5</v>
      </c>
      <c r="I82" s="82"/>
      <c r="J82" s="223"/>
      <c r="K82" s="66" t="s">
        <v>103</v>
      </c>
      <c r="L82" s="26"/>
      <c r="M82" s="26"/>
      <c r="N82" s="26"/>
      <c r="O82" s="24"/>
    </row>
    <row r="83" spans="1:15" hidden="1">
      <c r="A83" s="24"/>
      <c r="B83" s="24" t="s">
        <v>151</v>
      </c>
      <c r="C83" s="24" t="s">
        <v>42</v>
      </c>
      <c r="D83" s="24" t="s">
        <v>155</v>
      </c>
      <c r="E83" s="24"/>
      <c r="F83" s="24"/>
      <c r="G83" s="24"/>
      <c r="H83" s="24"/>
      <c r="I83" s="24"/>
      <c r="J83" s="24"/>
      <c r="K83" s="24"/>
      <c r="L83" s="24"/>
      <c r="M83" s="24"/>
      <c r="N83" s="24"/>
    </row>
    <row r="84" spans="1:15" hidden="1">
      <c r="A84" s="24"/>
      <c r="B84" s="37" t="s">
        <v>52</v>
      </c>
      <c r="C84" s="24" t="s">
        <v>43</v>
      </c>
      <c r="D84" s="24">
        <v>2019</v>
      </c>
      <c r="E84" s="24"/>
      <c r="F84" s="24"/>
      <c r="G84" s="24"/>
      <c r="H84" s="24"/>
      <c r="I84" s="24"/>
      <c r="J84" s="24"/>
      <c r="K84" s="24"/>
      <c r="L84" s="24"/>
      <c r="M84" s="24"/>
      <c r="N84" s="24"/>
    </row>
    <row r="85" spans="1:15" hidden="1">
      <c r="A85" s="24"/>
      <c r="B85" s="37" t="s">
        <v>45</v>
      </c>
      <c r="C85" s="25" t="s">
        <v>44</v>
      </c>
      <c r="D85" s="24">
        <v>2020</v>
      </c>
      <c r="E85" s="24"/>
      <c r="F85" s="24"/>
      <c r="G85" s="24"/>
      <c r="H85" s="24"/>
      <c r="I85" s="24"/>
      <c r="J85" s="24"/>
      <c r="K85" s="24"/>
      <c r="L85" s="24"/>
      <c r="M85" s="24"/>
      <c r="N85" s="24"/>
    </row>
    <row r="86" spans="1:15" hidden="1">
      <c r="A86" s="24"/>
      <c r="B86" s="38" t="s">
        <v>46</v>
      </c>
      <c r="C86" s="24" t="s">
        <v>53</v>
      </c>
      <c r="D86" s="24">
        <v>2021</v>
      </c>
      <c r="E86" s="24"/>
      <c r="F86" s="24"/>
      <c r="G86" s="24"/>
      <c r="H86" s="24"/>
      <c r="I86" s="24"/>
      <c r="J86" s="24"/>
      <c r="K86" s="24"/>
      <c r="L86" s="24"/>
      <c r="M86" s="24"/>
      <c r="N86" s="24"/>
    </row>
    <row r="87" spans="1:15" hidden="1">
      <c r="A87" s="24"/>
      <c r="B87" s="39" t="s">
        <v>47</v>
      </c>
      <c r="C87" s="24" t="s">
        <v>54</v>
      </c>
      <c r="D87" s="24">
        <v>2022</v>
      </c>
      <c r="E87" s="24"/>
      <c r="F87" s="24"/>
      <c r="G87" s="24"/>
      <c r="H87" s="24"/>
      <c r="I87" s="24"/>
      <c r="J87" s="24"/>
      <c r="K87" s="24"/>
      <c r="L87" s="24"/>
      <c r="M87" s="24"/>
      <c r="N87" s="24"/>
    </row>
    <row r="88" spans="1:15" hidden="1">
      <c r="A88" s="24"/>
      <c r="B88" s="24" t="s">
        <v>55</v>
      </c>
      <c r="C88" s="24" t="s">
        <v>50</v>
      </c>
      <c r="D88" s="24">
        <v>2023</v>
      </c>
      <c r="E88" s="24"/>
      <c r="F88" s="24"/>
      <c r="G88" s="24"/>
      <c r="H88" s="24"/>
      <c r="I88" s="24"/>
      <c r="J88" s="24"/>
      <c r="K88" s="24"/>
      <c r="L88" s="24"/>
      <c r="M88" s="24"/>
      <c r="N88" s="24"/>
    </row>
    <row r="89" spans="1:15" hidden="1">
      <c r="A89" s="24"/>
      <c r="B89" s="24" t="s">
        <v>48</v>
      </c>
      <c r="C89" s="24"/>
      <c r="D89" s="24">
        <v>2024</v>
      </c>
      <c r="E89" s="24"/>
      <c r="F89" s="24"/>
      <c r="G89" s="24"/>
      <c r="H89" s="24"/>
      <c r="I89" s="24"/>
      <c r="J89" s="24"/>
      <c r="K89" s="24"/>
      <c r="L89" s="24"/>
      <c r="M89" s="24"/>
      <c r="N89" s="24"/>
    </row>
    <row r="90" spans="1:15" hidden="1">
      <c r="A90" s="24"/>
      <c r="B90" s="24" t="s">
        <v>14</v>
      </c>
      <c r="C90" s="24"/>
      <c r="D90" s="24">
        <v>2025</v>
      </c>
      <c r="E90" s="24"/>
      <c r="F90" s="24"/>
      <c r="G90" s="24"/>
      <c r="H90" s="24"/>
      <c r="I90" s="24"/>
      <c r="J90" s="24"/>
      <c r="K90" s="24"/>
      <c r="L90" s="24"/>
      <c r="M90" s="24"/>
      <c r="N90" s="24"/>
    </row>
    <row r="91" spans="1:15" hidden="1">
      <c r="A91" s="24"/>
      <c r="B91" s="24" t="s">
        <v>56</v>
      </c>
      <c r="C91" s="24"/>
      <c r="D91" s="24">
        <v>2026</v>
      </c>
      <c r="E91" s="24"/>
      <c r="F91" s="24"/>
      <c r="G91" s="24"/>
      <c r="H91" s="24"/>
      <c r="I91" s="24"/>
      <c r="J91" s="24"/>
      <c r="K91" s="24"/>
      <c r="L91" s="24"/>
      <c r="M91" s="24"/>
      <c r="N91" s="24"/>
    </row>
    <row r="92" spans="1:15" hidden="1">
      <c r="A92" s="24"/>
      <c r="B92" s="24" t="s">
        <v>57</v>
      </c>
      <c r="C92" s="24"/>
      <c r="D92" s="24">
        <v>2027</v>
      </c>
      <c r="E92" s="24"/>
      <c r="F92" s="24"/>
      <c r="G92" s="24"/>
      <c r="H92" s="24"/>
      <c r="I92" s="24"/>
      <c r="J92" s="24"/>
      <c r="K92" s="24"/>
      <c r="L92" s="24"/>
      <c r="M92" s="24"/>
      <c r="N92" s="24"/>
    </row>
    <row r="93" spans="1:15" hidden="1">
      <c r="A93" s="24"/>
      <c r="B93" s="24" t="s">
        <v>18</v>
      </c>
      <c r="C93" s="24"/>
      <c r="D93" s="24">
        <v>2028</v>
      </c>
      <c r="E93" s="24"/>
      <c r="F93" s="24"/>
      <c r="G93" s="24"/>
      <c r="H93" s="24"/>
      <c r="I93" s="24"/>
      <c r="J93" s="24"/>
      <c r="K93" s="24"/>
      <c r="L93" s="24"/>
      <c r="M93" s="24"/>
      <c r="N93" s="24"/>
    </row>
    <row r="94" spans="1:15" hidden="1">
      <c r="A94" s="24"/>
      <c r="B94" s="24" t="s">
        <v>49</v>
      </c>
      <c r="C94" s="24"/>
      <c r="D94" s="24">
        <v>2029</v>
      </c>
      <c r="E94" s="24"/>
      <c r="F94" s="24"/>
      <c r="G94" s="24"/>
      <c r="H94" s="24"/>
      <c r="I94" s="24"/>
      <c r="J94" s="24"/>
      <c r="K94" s="24"/>
      <c r="L94" s="24"/>
      <c r="M94" s="24"/>
      <c r="N94" s="24"/>
    </row>
    <row r="95" spans="1:15" hidden="1">
      <c r="A95" s="24"/>
      <c r="B95" s="24" t="s">
        <v>147</v>
      </c>
      <c r="C95" s="24"/>
      <c r="D95" s="24">
        <v>2030</v>
      </c>
      <c r="E95" s="24"/>
      <c r="F95" s="24"/>
      <c r="G95" s="24"/>
      <c r="H95" s="24"/>
      <c r="I95" s="24"/>
      <c r="J95" s="24"/>
      <c r="K95" s="24"/>
      <c r="L95" s="24"/>
      <c r="M95" s="24"/>
      <c r="N95" s="24"/>
    </row>
    <row r="96" spans="1:15" hidden="1">
      <c r="A96" s="24"/>
      <c r="B96" s="24" t="s">
        <v>148</v>
      </c>
      <c r="C96" s="24"/>
      <c r="D96" s="24">
        <v>2031</v>
      </c>
      <c r="E96" s="24"/>
      <c r="F96" s="24"/>
      <c r="G96" s="24"/>
      <c r="H96" s="24"/>
      <c r="I96" s="24"/>
      <c r="J96" s="24"/>
      <c r="K96" s="24"/>
      <c r="L96" s="24"/>
      <c r="M96" s="24"/>
      <c r="N96" s="24"/>
    </row>
    <row r="97" spans="1:14" hidden="1">
      <c r="A97" s="24"/>
      <c r="B97" s="24"/>
      <c r="C97" s="24"/>
      <c r="D97" s="24">
        <v>2032</v>
      </c>
      <c r="E97" s="24"/>
      <c r="F97" s="24"/>
      <c r="G97" s="24"/>
      <c r="H97" s="24"/>
      <c r="I97" s="24"/>
      <c r="J97" s="24"/>
      <c r="K97" s="24"/>
      <c r="L97" s="24"/>
      <c r="M97" s="24"/>
      <c r="N97" s="24"/>
    </row>
    <row r="98" spans="1:14" hidden="1">
      <c r="A98" s="24"/>
      <c r="B98" s="24"/>
      <c r="C98" s="24"/>
      <c r="D98" s="24">
        <v>2033</v>
      </c>
      <c r="E98" s="24"/>
      <c r="F98" s="24"/>
      <c r="G98" s="24"/>
      <c r="H98" s="24"/>
      <c r="I98" s="24"/>
      <c r="J98" s="24"/>
      <c r="K98" s="24"/>
      <c r="L98" s="24"/>
      <c r="M98" s="24"/>
      <c r="N98" s="24"/>
    </row>
    <row r="99" spans="1:14" hidden="1">
      <c r="A99" s="24"/>
      <c r="B99" s="24"/>
      <c r="C99" s="24"/>
      <c r="D99" s="24">
        <v>2034</v>
      </c>
      <c r="E99" s="24"/>
      <c r="F99" s="24"/>
      <c r="G99" s="24"/>
      <c r="H99" s="24"/>
      <c r="I99" s="24"/>
      <c r="J99" s="24"/>
      <c r="K99" s="24"/>
      <c r="L99" s="24"/>
      <c r="M99" s="24"/>
      <c r="N99" s="24"/>
    </row>
    <row r="100" spans="1:14" hidden="1">
      <c r="A100" s="24"/>
      <c r="B100" s="24"/>
      <c r="C100" s="24"/>
      <c r="D100" s="24">
        <v>2035</v>
      </c>
      <c r="E100" s="24"/>
      <c r="F100" s="24"/>
      <c r="G100" s="24"/>
      <c r="H100" s="24"/>
      <c r="I100" s="24"/>
      <c r="J100" s="24"/>
      <c r="K100" s="24"/>
      <c r="L100" s="24"/>
      <c r="M100" s="24"/>
      <c r="N100" s="24"/>
    </row>
    <row r="101" spans="1:14" hidden="1">
      <c r="A101" s="24"/>
      <c r="B101" s="24"/>
      <c r="C101" s="24"/>
      <c r="D101" s="24">
        <v>2036</v>
      </c>
      <c r="E101" s="24"/>
      <c r="F101" s="24"/>
      <c r="G101" s="24"/>
      <c r="H101" s="24"/>
      <c r="I101" s="24"/>
      <c r="J101" s="24"/>
      <c r="K101" s="24"/>
      <c r="L101" s="24"/>
      <c r="M101" s="24"/>
      <c r="N101" s="24"/>
    </row>
    <row r="102" spans="1:14" hidden="1">
      <c r="A102" s="24"/>
      <c r="B102" s="24"/>
      <c r="C102" s="24"/>
      <c r="D102" s="24">
        <v>2037</v>
      </c>
      <c r="E102" s="24"/>
      <c r="F102" s="24"/>
      <c r="G102" s="24"/>
      <c r="H102" s="24"/>
      <c r="I102" s="24"/>
      <c r="J102" s="24"/>
      <c r="K102" s="24"/>
      <c r="L102" s="24"/>
      <c r="M102" s="24"/>
      <c r="N102" s="24"/>
    </row>
    <row r="103" spans="1:14" hidden="1">
      <c r="A103" s="24"/>
      <c r="B103" s="24"/>
      <c r="C103" s="24"/>
      <c r="D103" s="24">
        <v>2038</v>
      </c>
      <c r="E103" s="24"/>
      <c r="F103" s="24"/>
      <c r="G103" s="24"/>
      <c r="H103" s="24"/>
      <c r="I103" s="24"/>
      <c r="J103" s="24"/>
      <c r="K103" s="24"/>
      <c r="L103" s="24"/>
      <c r="M103" s="24"/>
      <c r="N103" s="24"/>
    </row>
    <row r="104" spans="1:14" hidden="1">
      <c r="A104" s="24"/>
      <c r="B104" s="24"/>
      <c r="C104" s="24"/>
      <c r="D104" s="24">
        <v>2039</v>
      </c>
      <c r="E104" s="24"/>
      <c r="F104" s="24"/>
      <c r="G104" s="24"/>
      <c r="H104" s="24"/>
      <c r="I104" s="24"/>
      <c r="J104" s="24"/>
      <c r="K104" s="24"/>
      <c r="L104" s="24"/>
      <c r="M104" s="24"/>
      <c r="N104" s="24"/>
    </row>
    <row r="105" spans="1:14" hidden="1">
      <c r="A105" s="24"/>
      <c r="B105" s="24"/>
      <c r="C105" s="24"/>
      <c r="D105" s="24">
        <v>2040</v>
      </c>
      <c r="E105" s="24"/>
      <c r="F105" s="24"/>
      <c r="G105" s="24"/>
      <c r="H105" s="24"/>
      <c r="I105" s="24"/>
      <c r="J105" s="24"/>
      <c r="K105" s="24"/>
      <c r="L105" s="24"/>
      <c r="M105" s="24"/>
      <c r="N105" s="24"/>
    </row>
    <row r="106" spans="1:14" hidden="1">
      <c r="A106" s="24"/>
      <c r="B106" s="24"/>
      <c r="C106" s="24"/>
      <c r="D106" s="24"/>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7U/9z1VWi9EY1XRRz1daQE1AqLdz6/N5F2g8WsHI2W4lsMHaHxBZv379jEfBggwD/FsQNLnDHT5OmaH8PtGbzw==" saltValue="TzmnOWHtEEAHM6/CCipJ/Q==" spinCount="100000" sheet="1" objects="1" scenarios="1" selectLockedCells="1"/>
  <mergeCells count="43">
    <mergeCell ref="A1:M1"/>
    <mergeCell ref="A3:C3"/>
    <mergeCell ref="D3:M10"/>
    <mergeCell ref="A4:C4"/>
    <mergeCell ref="A5:C5"/>
    <mergeCell ref="A6:C6"/>
    <mergeCell ref="A12:A19"/>
    <mergeCell ref="M12:M19"/>
    <mergeCell ref="A21:A30"/>
    <mergeCell ref="M21:M30"/>
    <mergeCell ref="J26:K26"/>
    <mergeCell ref="J27:L27"/>
    <mergeCell ref="J28:L30"/>
    <mergeCell ref="B30:C30"/>
    <mergeCell ref="F30:G30"/>
    <mergeCell ref="A32:A42"/>
    <mergeCell ref="M32:M42"/>
    <mergeCell ref="J37:K37"/>
    <mergeCell ref="J38:L38"/>
    <mergeCell ref="J39:L42"/>
    <mergeCell ref="B42:C42"/>
    <mergeCell ref="F42:G42"/>
    <mergeCell ref="A44:A54"/>
    <mergeCell ref="M44:M54"/>
    <mergeCell ref="J49:K49"/>
    <mergeCell ref="J50:L50"/>
    <mergeCell ref="J51:L54"/>
    <mergeCell ref="B54:C54"/>
    <mergeCell ref="F54:G54"/>
    <mergeCell ref="A56:A66"/>
    <mergeCell ref="M56:M66"/>
    <mergeCell ref="B66:C66"/>
    <mergeCell ref="F66:G66"/>
    <mergeCell ref="J61:K61"/>
    <mergeCell ref="J62:L62"/>
    <mergeCell ref="J63:L66"/>
    <mergeCell ref="B81:C81"/>
    <mergeCell ref="A68:A78"/>
    <mergeCell ref="J68:L68"/>
    <mergeCell ref="M68:M78"/>
    <mergeCell ref="J69:L78"/>
    <mergeCell ref="B78:C78"/>
    <mergeCell ref="F78:G78"/>
  </mergeCells>
  <conditionalFormatting sqref="C23">
    <cfRule type="containsText" dxfId="59" priority="57" operator="containsText" text="BUS Elective">
      <formula>NOT(ISERROR(SEARCH("BUS Elective",C23)))</formula>
    </cfRule>
    <cfRule type="containsText" dxfId="58" priority="58" operator="containsText" text="BUS Floating Core">
      <formula>NOT(ISERROR(SEARCH("BUS Floating Core",C23)))</formula>
    </cfRule>
    <cfRule type="containsText" dxfId="57" priority="59" operator="containsText" text="BUS Capstone">
      <formula>NOT(ISERROR(SEARCH("BUS Capstone",C23)))</formula>
    </cfRule>
    <cfRule type="containsText" dxfId="56" priority="60" operator="containsText" text="BUS Core">
      <formula>NOT(ISERROR(SEARCH("BUS Core",C23)))</formula>
    </cfRule>
  </conditionalFormatting>
  <conditionalFormatting sqref="C24:C29">
    <cfRule type="containsText" dxfId="55" priority="53" operator="containsText" text="BUS Elective">
      <formula>NOT(ISERROR(SEARCH("BUS Elective",C24)))</formula>
    </cfRule>
    <cfRule type="containsText" dxfId="54" priority="54" operator="containsText" text="BUS Floating Core">
      <formula>NOT(ISERROR(SEARCH("BUS Floating Core",C24)))</formula>
    </cfRule>
    <cfRule type="containsText" dxfId="53" priority="55" operator="containsText" text="BUS Capstone">
      <formula>NOT(ISERROR(SEARCH("BUS Capstone",C24)))</formula>
    </cfRule>
    <cfRule type="containsText" dxfId="52" priority="56" operator="containsText" text="BUS Core">
      <formula>NOT(ISERROR(SEARCH("BUS Core",C24)))</formula>
    </cfRule>
  </conditionalFormatting>
  <conditionalFormatting sqref="G23:G29">
    <cfRule type="containsText" dxfId="51" priority="49" operator="containsText" text="BUS Elective">
      <formula>NOT(ISERROR(SEARCH("BUS Elective",G23)))</formula>
    </cfRule>
    <cfRule type="containsText" dxfId="50" priority="50" operator="containsText" text="BUS Floating Core">
      <formula>NOT(ISERROR(SEARCH("BUS Floating Core",G23)))</formula>
    </cfRule>
    <cfRule type="containsText" dxfId="49" priority="51" operator="containsText" text="BUS Capstone">
      <formula>NOT(ISERROR(SEARCH("BUS Capstone",G23)))</formula>
    </cfRule>
    <cfRule type="containsText" dxfId="48" priority="52" operator="containsText" text="BUS Core">
      <formula>NOT(ISERROR(SEARCH("BUS Core",G23)))</formula>
    </cfRule>
  </conditionalFormatting>
  <conditionalFormatting sqref="K23:K25">
    <cfRule type="containsText" dxfId="47" priority="45" operator="containsText" text="BUS Elective">
      <formula>NOT(ISERROR(SEARCH("BUS Elective",K23)))</formula>
    </cfRule>
    <cfRule type="containsText" dxfId="46" priority="46" operator="containsText" text="BUS Floating Core">
      <formula>NOT(ISERROR(SEARCH("BUS Floating Core",K23)))</formula>
    </cfRule>
    <cfRule type="containsText" dxfId="45" priority="47" operator="containsText" text="BUS Capstone">
      <formula>NOT(ISERROR(SEARCH("BUS Capstone",K23)))</formula>
    </cfRule>
    <cfRule type="containsText" dxfId="44" priority="48" operator="containsText" text="BUS Core">
      <formula>NOT(ISERROR(SEARCH("BUS Core",K23)))</formula>
    </cfRule>
  </conditionalFormatting>
  <conditionalFormatting sqref="C34:C41">
    <cfRule type="containsText" dxfId="43" priority="41" operator="containsText" text="BUS Elective">
      <formula>NOT(ISERROR(SEARCH("BUS Elective",C34)))</formula>
    </cfRule>
    <cfRule type="containsText" dxfId="42" priority="42" operator="containsText" text="BUS Floating Core">
      <formula>NOT(ISERROR(SEARCH("BUS Floating Core",C34)))</formula>
    </cfRule>
    <cfRule type="containsText" dxfId="41" priority="43" operator="containsText" text="BUS Capstone">
      <formula>NOT(ISERROR(SEARCH("BUS Capstone",C34)))</formula>
    </cfRule>
    <cfRule type="containsText" dxfId="40" priority="44" operator="containsText" text="BUS Core">
      <formula>NOT(ISERROR(SEARCH("BUS Core",C34)))</formula>
    </cfRule>
  </conditionalFormatting>
  <conditionalFormatting sqref="G34:G41">
    <cfRule type="containsText" dxfId="39" priority="37" operator="containsText" text="BUS Elective">
      <formula>NOT(ISERROR(SEARCH("BUS Elective",G34)))</formula>
    </cfRule>
    <cfRule type="containsText" dxfId="38" priority="38" operator="containsText" text="BUS Floating Core">
      <formula>NOT(ISERROR(SEARCH("BUS Floating Core",G34)))</formula>
    </cfRule>
    <cfRule type="containsText" dxfId="37" priority="39" operator="containsText" text="BUS Capstone">
      <formula>NOT(ISERROR(SEARCH("BUS Capstone",G34)))</formula>
    </cfRule>
    <cfRule type="containsText" dxfId="36" priority="40" operator="containsText" text="BUS Core">
      <formula>NOT(ISERROR(SEARCH("BUS Core",G34)))</formula>
    </cfRule>
  </conditionalFormatting>
  <conditionalFormatting sqref="K34:K36">
    <cfRule type="containsText" dxfId="35" priority="33" operator="containsText" text="BUS Elective">
      <formula>NOT(ISERROR(SEARCH("BUS Elective",K34)))</formula>
    </cfRule>
    <cfRule type="containsText" dxfId="34" priority="34" operator="containsText" text="BUS Floating Core">
      <formula>NOT(ISERROR(SEARCH("BUS Floating Core",K34)))</formula>
    </cfRule>
    <cfRule type="containsText" dxfId="33" priority="35" operator="containsText" text="BUS Capstone">
      <formula>NOT(ISERROR(SEARCH("BUS Capstone",K34)))</formula>
    </cfRule>
    <cfRule type="containsText" dxfId="32" priority="36" operator="containsText" text="BUS Core">
      <formula>NOT(ISERROR(SEARCH("BUS Core",K34)))</formula>
    </cfRule>
  </conditionalFormatting>
  <conditionalFormatting sqref="C46:C53">
    <cfRule type="containsText" dxfId="31" priority="29" operator="containsText" text="BUS Elective">
      <formula>NOT(ISERROR(SEARCH("BUS Elective",C46)))</formula>
    </cfRule>
    <cfRule type="containsText" dxfId="30" priority="30" operator="containsText" text="BUS Floating Core">
      <formula>NOT(ISERROR(SEARCH("BUS Floating Core",C46)))</formula>
    </cfRule>
    <cfRule type="containsText" dxfId="29" priority="31" operator="containsText" text="BUS Capstone">
      <formula>NOT(ISERROR(SEARCH("BUS Capstone",C46)))</formula>
    </cfRule>
    <cfRule type="containsText" dxfId="28" priority="32" operator="containsText" text="BUS Core">
      <formula>NOT(ISERROR(SEARCH("BUS Core",C46)))</formula>
    </cfRule>
  </conditionalFormatting>
  <conditionalFormatting sqref="G46:G53">
    <cfRule type="containsText" dxfId="27" priority="25" operator="containsText" text="BUS Elective">
      <formula>NOT(ISERROR(SEARCH("BUS Elective",G46)))</formula>
    </cfRule>
    <cfRule type="containsText" dxfId="26" priority="26" operator="containsText" text="BUS Floating Core">
      <formula>NOT(ISERROR(SEARCH("BUS Floating Core",G46)))</formula>
    </cfRule>
    <cfRule type="containsText" dxfId="25" priority="27" operator="containsText" text="BUS Capstone">
      <formula>NOT(ISERROR(SEARCH("BUS Capstone",G46)))</formula>
    </cfRule>
    <cfRule type="containsText" dxfId="24" priority="28" operator="containsText" text="BUS Core">
      <formula>NOT(ISERROR(SEARCH("BUS Core",G46)))</formula>
    </cfRule>
  </conditionalFormatting>
  <conditionalFormatting sqref="K46:K48">
    <cfRule type="containsText" dxfId="23" priority="21" operator="containsText" text="BUS Elective">
      <formula>NOT(ISERROR(SEARCH("BUS Elective",K46)))</formula>
    </cfRule>
    <cfRule type="containsText" dxfId="22" priority="22" operator="containsText" text="BUS Floating Core">
      <formula>NOT(ISERROR(SEARCH("BUS Floating Core",K46)))</formula>
    </cfRule>
    <cfRule type="containsText" dxfId="21" priority="23" operator="containsText" text="BUS Capstone">
      <formula>NOT(ISERROR(SEARCH("BUS Capstone",K46)))</formula>
    </cfRule>
    <cfRule type="containsText" dxfId="20" priority="24" operator="containsText" text="BUS Core">
      <formula>NOT(ISERROR(SEARCH("BUS Core",K46)))</formula>
    </cfRule>
  </conditionalFormatting>
  <conditionalFormatting sqref="C58:C65">
    <cfRule type="containsText" dxfId="19" priority="17" operator="containsText" text="BUS Elective">
      <formula>NOT(ISERROR(SEARCH("BUS Elective",C58)))</formula>
    </cfRule>
    <cfRule type="containsText" dxfId="18" priority="18" operator="containsText" text="BUS Floating Core">
      <formula>NOT(ISERROR(SEARCH("BUS Floating Core",C58)))</formula>
    </cfRule>
    <cfRule type="containsText" dxfId="17" priority="19" operator="containsText" text="BUS Capstone">
      <formula>NOT(ISERROR(SEARCH("BUS Capstone",C58)))</formula>
    </cfRule>
    <cfRule type="containsText" dxfId="16" priority="20" operator="containsText" text="BUS Core">
      <formula>NOT(ISERROR(SEARCH("BUS Core",C58)))</formula>
    </cfRule>
  </conditionalFormatting>
  <conditionalFormatting sqref="G58:G65">
    <cfRule type="containsText" dxfId="15" priority="13" operator="containsText" text="BUS Elective">
      <formula>NOT(ISERROR(SEARCH("BUS Elective",G58)))</formula>
    </cfRule>
    <cfRule type="containsText" dxfId="14" priority="14" operator="containsText" text="BUS Floating Core">
      <formula>NOT(ISERROR(SEARCH("BUS Floating Core",G58)))</formula>
    </cfRule>
    <cfRule type="containsText" dxfId="13" priority="15" operator="containsText" text="BUS Capstone">
      <formula>NOT(ISERROR(SEARCH("BUS Capstone",G58)))</formula>
    </cfRule>
    <cfRule type="containsText" dxfId="12" priority="16" operator="containsText" text="BUS Core">
      <formula>NOT(ISERROR(SEARCH("BUS Core",G58)))</formula>
    </cfRule>
  </conditionalFormatting>
  <conditionalFormatting sqref="C70:C77">
    <cfRule type="containsText" dxfId="11" priority="9" operator="containsText" text="BUS Elective">
      <formula>NOT(ISERROR(SEARCH("BUS Elective",C70)))</formula>
    </cfRule>
    <cfRule type="containsText" dxfId="10" priority="10" operator="containsText" text="BUS Floating Core">
      <formula>NOT(ISERROR(SEARCH("BUS Floating Core",C70)))</formula>
    </cfRule>
    <cfRule type="containsText" dxfId="9" priority="11" operator="containsText" text="BUS Capstone">
      <formula>NOT(ISERROR(SEARCH("BUS Capstone",C70)))</formula>
    </cfRule>
    <cfRule type="containsText" dxfId="8" priority="12" operator="containsText" text="BUS Core">
      <formula>NOT(ISERROR(SEARCH("BUS Core",C70)))</formula>
    </cfRule>
  </conditionalFormatting>
  <conditionalFormatting sqref="G70:G77">
    <cfRule type="containsText" dxfId="7" priority="5" operator="containsText" text="BUS Elective">
      <formula>NOT(ISERROR(SEARCH("BUS Elective",G70)))</formula>
    </cfRule>
    <cfRule type="containsText" dxfId="6" priority="6" operator="containsText" text="BUS Floating Core">
      <formula>NOT(ISERROR(SEARCH("BUS Floating Core",G70)))</formula>
    </cfRule>
    <cfRule type="containsText" dxfId="5" priority="7" operator="containsText" text="BUS Capstone">
      <formula>NOT(ISERROR(SEARCH("BUS Capstone",G70)))</formula>
    </cfRule>
    <cfRule type="containsText" dxfId="4" priority="8" operator="containsText" text="BUS Core">
      <formula>NOT(ISERROR(SEARCH("BUS Core",G70)))</formula>
    </cfRule>
  </conditionalFormatting>
  <conditionalFormatting sqref="K58:K60">
    <cfRule type="containsText" dxfId="3" priority="1" operator="containsText" text="BUS Elective">
      <formula>NOT(ISERROR(SEARCH("BUS Elective",K58)))</formula>
    </cfRule>
    <cfRule type="containsText" dxfId="2" priority="2" operator="containsText" text="BUS Floating Core">
      <formula>NOT(ISERROR(SEARCH("BUS Floating Core",K58)))</formula>
    </cfRule>
    <cfRule type="containsText" dxfId="1" priority="3" operator="containsText" text="BUS Capstone">
      <formula>NOT(ISERROR(SEARCH("BUS Capstone",K58)))</formula>
    </cfRule>
    <cfRule type="containsText" dxfId="0" priority="4" operator="containsText" text="BUS Core">
      <formula>NOT(ISERROR(SEARCH("BUS Core",K58)))</formula>
    </cfRule>
  </conditionalFormatting>
  <dataValidations count="4">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34:C41 K34:K36 C46:C53 K46:K48 G23:G29 G34:G41 C23:C29 G70:G77 C70:C77 K58:K60">
      <formula1>$B$83:$B$96</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allowBlank="1" showInputMessage="1" showErrorMessage="1" sqref="C21 G21 K21 C32 G32 K32 C44 G44 K44 C56 G56 K56 C68 G68">
      <formula1>$D$83:$D$105</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37</v>
      </c>
    </row>
    <row r="3" spans="1:1">
      <c r="A3" t="s">
        <v>11</v>
      </c>
    </row>
    <row r="4" spans="1:1">
      <c r="A4" t="s">
        <v>38</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4 year</vt:lpstr>
      <vt:lpstr>BBA Degree Checklist</vt:lpstr>
      <vt:lpstr>PDP Course Plan 5 year</vt:lpstr>
      <vt:lpstr>Hide</vt:lpstr>
      <vt:lpstr>'PDP Course Plan 5 year'!Print_Area</vt:lpstr>
      <vt:lpstr>'PDP Course Planning 4 year'!Print_Area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2018-10-03T14:51:44Z</cp:lastPrinted>
  <dcterms:created xsi:type="dcterms:W3CDTF">2012-07-16T13:14:58Z</dcterms:created>
  <dcterms:modified xsi:type="dcterms:W3CDTF">2022-08-01T21:15:49Z</dcterms:modified>
</cp:coreProperties>
</file>